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СДП 1" sheetId="1" r:id="rId1"/>
  </sheets>
  <externalReferences>
    <externalReference r:id="rId2"/>
    <externalReference r:id="rId3"/>
  </externalReferences>
  <definedNames>
    <definedName name="_xlnm._FilterDatabase" localSheetId="0" hidden="1">'СДП 1'!$A$11:$CU$201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 localSheetId="0">'[2]1D_Gorin'!#REF!</definedName>
    <definedName name="блок">'[2]1D_Gorin'!#REF!</definedName>
    <definedName name="_xlnm.Print_Titles" localSheetId="0">'СДП 1'!$7:$10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CN189" i="1" l="1"/>
  <c r="CN201" i="1" s="1"/>
  <c r="CT188" i="1"/>
  <c r="CS188" i="1"/>
  <c r="CQ188" i="1"/>
  <c r="CO188" i="1"/>
  <c r="CM188" i="1"/>
  <c r="CK188" i="1"/>
  <c r="CI188" i="1"/>
  <c r="CG188" i="1"/>
  <c r="CE188" i="1"/>
  <c r="CC188" i="1"/>
  <c r="CA188" i="1"/>
  <c r="BY188" i="1"/>
  <c r="BW188" i="1"/>
  <c r="BU188" i="1"/>
  <c r="BS188" i="1"/>
  <c r="BQ188" i="1"/>
  <c r="BO188" i="1"/>
  <c r="BM188" i="1"/>
  <c r="BK188" i="1"/>
  <c r="BI188" i="1"/>
  <c r="BG188" i="1"/>
  <c r="BE188" i="1"/>
  <c r="BC188" i="1"/>
  <c r="BA188" i="1"/>
  <c r="AY188" i="1"/>
  <c r="AW188" i="1"/>
  <c r="AU188" i="1"/>
  <c r="AS188" i="1"/>
  <c r="AQ188" i="1"/>
  <c r="AO188" i="1"/>
  <c r="AM188" i="1"/>
  <c r="AK188" i="1"/>
  <c r="AI188" i="1"/>
  <c r="AG188" i="1"/>
  <c r="AE188" i="1"/>
  <c r="AC188" i="1"/>
  <c r="AA188" i="1"/>
  <c r="Y188" i="1"/>
  <c r="W188" i="1"/>
  <c r="U188" i="1"/>
  <c r="S188" i="1"/>
  <c r="Q188" i="1"/>
  <c r="O188" i="1"/>
  <c r="M188" i="1"/>
  <c r="CT187" i="1"/>
  <c r="CS187" i="1"/>
  <c r="CQ187" i="1"/>
  <c r="CO187" i="1"/>
  <c r="CM187" i="1"/>
  <c r="CK187" i="1"/>
  <c r="CI187" i="1"/>
  <c r="CG187" i="1"/>
  <c r="CE187" i="1"/>
  <c r="CC187" i="1"/>
  <c r="CA187" i="1"/>
  <c r="BY187" i="1"/>
  <c r="BW187" i="1"/>
  <c r="BU187" i="1"/>
  <c r="BS187" i="1"/>
  <c r="BQ187" i="1"/>
  <c r="BO187" i="1"/>
  <c r="BM187" i="1"/>
  <c r="BK187" i="1"/>
  <c r="BI187" i="1"/>
  <c r="BG187" i="1"/>
  <c r="BE187" i="1"/>
  <c r="BC187" i="1"/>
  <c r="BA187" i="1"/>
  <c r="AY187" i="1"/>
  <c r="AW187" i="1"/>
  <c r="AU187" i="1"/>
  <c r="AS187" i="1"/>
  <c r="AQ187" i="1"/>
  <c r="AO187" i="1"/>
  <c r="AM187" i="1"/>
  <c r="AK187" i="1"/>
  <c r="AI187" i="1"/>
  <c r="AG187" i="1"/>
  <c r="AE187" i="1"/>
  <c r="AC187" i="1"/>
  <c r="AA187" i="1"/>
  <c r="Y187" i="1"/>
  <c r="W187" i="1"/>
  <c r="U187" i="1"/>
  <c r="S187" i="1"/>
  <c r="Q187" i="1"/>
  <c r="O187" i="1"/>
  <c r="M187" i="1"/>
  <c r="CT186" i="1"/>
  <c r="CS186" i="1"/>
  <c r="CQ186" i="1"/>
  <c r="CO186" i="1"/>
  <c r="CM186" i="1"/>
  <c r="CK186" i="1"/>
  <c r="CI186" i="1"/>
  <c r="CG186" i="1"/>
  <c r="CE186" i="1"/>
  <c r="CC186" i="1"/>
  <c r="CA186" i="1"/>
  <c r="BY186" i="1"/>
  <c r="BW186" i="1"/>
  <c r="BU186" i="1"/>
  <c r="BS186" i="1"/>
  <c r="BQ186" i="1"/>
  <c r="BO186" i="1"/>
  <c r="BM186" i="1"/>
  <c r="BK186" i="1"/>
  <c r="BI186" i="1"/>
  <c r="BG186" i="1"/>
  <c r="BE186" i="1"/>
  <c r="BC186" i="1"/>
  <c r="BA186" i="1"/>
  <c r="AY186" i="1"/>
  <c r="AW186" i="1"/>
  <c r="AU186" i="1"/>
  <c r="AS186" i="1"/>
  <c r="AQ186" i="1"/>
  <c r="AO186" i="1"/>
  <c r="AM186" i="1"/>
  <c r="AK186" i="1"/>
  <c r="AI186" i="1"/>
  <c r="AG186" i="1"/>
  <c r="AE186" i="1"/>
  <c r="AC186" i="1"/>
  <c r="AA186" i="1"/>
  <c r="Y186" i="1"/>
  <c r="W186" i="1"/>
  <c r="U186" i="1"/>
  <c r="S186" i="1"/>
  <c r="Q186" i="1"/>
  <c r="O186" i="1"/>
  <c r="M186" i="1"/>
  <c r="CT185" i="1"/>
  <c r="CS185" i="1"/>
  <c r="CQ185" i="1"/>
  <c r="CO185" i="1"/>
  <c r="CM185" i="1"/>
  <c r="CK185" i="1"/>
  <c r="CI185" i="1"/>
  <c r="CG185" i="1"/>
  <c r="CE185" i="1"/>
  <c r="CC185" i="1"/>
  <c r="CA185" i="1"/>
  <c r="BY185" i="1"/>
  <c r="BW185" i="1"/>
  <c r="BU185" i="1"/>
  <c r="BS185" i="1"/>
  <c r="BQ185" i="1"/>
  <c r="BO185" i="1"/>
  <c r="BM185" i="1"/>
  <c r="BK185" i="1"/>
  <c r="BI185" i="1"/>
  <c r="BG185" i="1"/>
  <c r="BE185" i="1"/>
  <c r="BC185" i="1"/>
  <c r="BA185" i="1"/>
  <c r="AY185" i="1"/>
  <c r="AW185" i="1"/>
  <c r="AU185" i="1"/>
  <c r="AS185" i="1"/>
  <c r="AQ185" i="1"/>
  <c r="AO185" i="1"/>
  <c r="AM185" i="1"/>
  <c r="AK185" i="1"/>
  <c r="AI185" i="1"/>
  <c r="AG185" i="1"/>
  <c r="AE185" i="1"/>
  <c r="AC185" i="1"/>
  <c r="AA185" i="1"/>
  <c r="Y185" i="1"/>
  <c r="W185" i="1"/>
  <c r="U185" i="1"/>
  <c r="S185" i="1"/>
  <c r="Q185" i="1"/>
  <c r="O185" i="1"/>
  <c r="M185" i="1"/>
  <c r="CT184" i="1"/>
  <c r="CS184" i="1"/>
  <c r="CQ184" i="1"/>
  <c r="CO184" i="1"/>
  <c r="CM184" i="1"/>
  <c r="CK184" i="1"/>
  <c r="CI184" i="1"/>
  <c r="CG184" i="1"/>
  <c r="CE184" i="1"/>
  <c r="CC184" i="1"/>
  <c r="CA184" i="1"/>
  <c r="BY184" i="1"/>
  <c r="BW184" i="1"/>
  <c r="BU184" i="1"/>
  <c r="BS184" i="1"/>
  <c r="BQ184" i="1"/>
  <c r="BO184" i="1"/>
  <c r="BM184" i="1"/>
  <c r="BK184" i="1"/>
  <c r="BI184" i="1"/>
  <c r="BG184" i="1"/>
  <c r="BE184" i="1"/>
  <c r="BC184" i="1"/>
  <c r="BA184" i="1"/>
  <c r="AY184" i="1"/>
  <c r="AW184" i="1"/>
  <c r="AU184" i="1"/>
  <c r="AS184" i="1"/>
  <c r="AQ184" i="1"/>
  <c r="AO184" i="1"/>
  <c r="AM184" i="1"/>
  <c r="AK184" i="1"/>
  <c r="AI184" i="1"/>
  <c r="AG184" i="1"/>
  <c r="AE184" i="1"/>
  <c r="AC184" i="1"/>
  <c r="AA184" i="1"/>
  <c r="Y184" i="1"/>
  <c r="W184" i="1"/>
  <c r="U184" i="1"/>
  <c r="S184" i="1"/>
  <c r="Q184" i="1"/>
  <c r="O184" i="1"/>
  <c r="M184" i="1"/>
  <c r="CT183" i="1"/>
  <c r="CS183" i="1"/>
  <c r="CQ183" i="1"/>
  <c r="CO183" i="1"/>
  <c r="CM183" i="1"/>
  <c r="CK183" i="1"/>
  <c r="CI183" i="1"/>
  <c r="CG183" i="1"/>
  <c r="CE183" i="1"/>
  <c r="CC183" i="1"/>
  <c r="CA183" i="1"/>
  <c r="BY183" i="1"/>
  <c r="BW183" i="1"/>
  <c r="BU183" i="1"/>
  <c r="BS183" i="1"/>
  <c r="BQ183" i="1"/>
  <c r="BO183" i="1"/>
  <c r="BM183" i="1"/>
  <c r="BK183" i="1"/>
  <c r="BI183" i="1"/>
  <c r="BG183" i="1"/>
  <c r="BE183" i="1"/>
  <c r="BC183" i="1"/>
  <c r="BA183" i="1"/>
  <c r="AY183" i="1"/>
  <c r="AW183" i="1"/>
  <c r="AU183" i="1"/>
  <c r="AS183" i="1"/>
  <c r="AQ183" i="1"/>
  <c r="AO183" i="1"/>
  <c r="AM183" i="1"/>
  <c r="AK183" i="1"/>
  <c r="AI183" i="1"/>
  <c r="AG183" i="1"/>
  <c r="AE183" i="1"/>
  <c r="AC183" i="1"/>
  <c r="AA183" i="1"/>
  <c r="Y183" i="1"/>
  <c r="W183" i="1"/>
  <c r="U183" i="1"/>
  <c r="S183" i="1"/>
  <c r="Q183" i="1"/>
  <c r="O183" i="1"/>
  <c r="M183" i="1"/>
  <c r="CT182" i="1"/>
  <c r="AU182" i="1"/>
  <c r="CU182" i="1" s="1"/>
  <c r="CT181" i="1"/>
  <c r="AU181" i="1"/>
  <c r="CU181" i="1" s="1"/>
  <c r="CT180" i="1"/>
  <c r="CS180" i="1"/>
  <c r="CQ180" i="1"/>
  <c r="CO180" i="1"/>
  <c r="CM180" i="1"/>
  <c r="CK180" i="1"/>
  <c r="CI180" i="1"/>
  <c r="CG180" i="1"/>
  <c r="CE180" i="1"/>
  <c r="CC180" i="1"/>
  <c r="CA180" i="1"/>
  <c r="BY180" i="1"/>
  <c r="BW180" i="1"/>
  <c r="BU180" i="1"/>
  <c r="BS180" i="1"/>
  <c r="BQ180" i="1"/>
  <c r="BO180" i="1"/>
  <c r="BM180" i="1"/>
  <c r="BK180" i="1"/>
  <c r="BI180" i="1"/>
  <c r="BG180" i="1"/>
  <c r="BE180" i="1"/>
  <c r="BC180" i="1"/>
  <c r="BA180" i="1"/>
  <c r="AY180" i="1"/>
  <c r="AW180" i="1"/>
  <c r="AU180" i="1"/>
  <c r="AS180" i="1"/>
  <c r="AQ180" i="1"/>
  <c r="AO180" i="1"/>
  <c r="AM180" i="1"/>
  <c r="AK180" i="1"/>
  <c r="AI180" i="1"/>
  <c r="AG180" i="1"/>
  <c r="AE180" i="1"/>
  <c r="AC180" i="1"/>
  <c r="AA180" i="1"/>
  <c r="Y180" i="1"/>
  <c r="W180" i="1"/>
  <c r="U180" i="1"/>
  <c r="S180" i="1"/>
  <c r="Q180" i="1"/>
  <c r="O180" i="1"/>
  <c r="M180" i="1"/>
  <c r="CT179" i="1"/>
  <c r="CS179" i="1"/>
  <c r="CQ179" i="1"/>
  <c r="CO179" i="1"/>
  <c r="CM179" i="1"/>
  <c r="CK179" i="1"/>
  <c r="CI179" i="1"/>
  <c r="CG179" i="1"/>
  <c r="CE179" i="1"/>
  <c r="CC179" i="1"/>
  <c r="CA179" i="1"/>
  <c r="BY179" i="1"/>
  <c r="BW179" i="1"/>
  <c r="BU179" i="1"/>
  <c r="BS179" i="1"/>
  <c r="BQ179" i="1"/>
  <c r="BO179" i="1"/>
  <c r="BM179" i="1"/>
  <c r="BK179" i="1"/>
  <c r="BI179" i="1"/>
  <c r="BG179" i="1"/>
  <c r="BE179" i="1"/>
  <c r="BC179" i="1"/>
  <c r="BA179" i="1"/>
  <c r="AY179" i="1"/>
  <c r="AW179" i="1"/>
  <c r="AU179" i="1"/>
  <c r="AS179" i="1"/>
  <c r="AQ179" i="1"/>
  <c r="AO179" i="1"/>
  <c r="AM179" i="1"/>
  <c r="AK179" i="1"/>
  <c r="AI179" i="1"/>
  <c r="AG179" i="1"/>
  <c r="AE179" i="1"/>
  <c r="AC179" i="1"/>
  <c r="AA179" i="1"/>
  <c r="Y179" i="1"/>
  <c r="W179" i="1"/>
  <c r="U179" i="1"/>
  <c r="S179" i="1"/>
  <c r="Q179" i="1"/>
  <c r="O179" i="1"/>
  <c r="M179" i="1"/>
  <c r="CT178" i="1"/>
  <c r="CS178" i="1"/>
  <c r="CQ178" i="1"/>
  <c r="CO178" i="1"/>
  <c r="CM178" i="1"/>
  <c r="CK178" i="1"/>
  <c r="CI178" i="1"/>
  <c r="CG178" i="1"/>
  <c r="CE178" i="1"/>
  <c r="CC178" i="1"/>
  <c r="CA178" i="1"/>
  <c r="BY178" i="1"/>
  <c r="BW178" i="1"/>
  <c r="BU178" i="1"/>
  <c r="BS178" i="1"/>
  <c r="BQ178" i="1"/>
  <c r="BO178" i="1"/>
  <c r="BM178" i="1"/>
  <c r="BK178" i="1"/>
  <c r="BI178" i="1"/>
  <c r="BG178" i="1"/>
  <c r="BE178" i="1"/>
  <c r="BC178" i="1"/>
  <c r="BA178" i="1"/>
  <c r="AY178" i="1"/>
  <c r="AW178" i="1"/>
  <c r="AU178" i="1"/>
  <c r="AS178" i="1"/>
  <c r="AQ178" i="1"/>
  <c r="AO178" i="1"/>
  <c r="AM178" i="1"/>
  <c r="AK178" i="1"/>
  <c r="AI178" i="1"/>
  <c r="AG178" i="1"/>
  <c r="AE178" i="1"/>
  <c r="AC178" i="1"/>
  <c r="AA178" i="1"/>
  <c r="Y178" i="1"/>
  <c r="W178" i="1"/>
  <c r="U178" i="1"/>
  <c r="S178" i="1"/>
  <c r="Q178" i="1"/>
  <c r="O178" i="1"/>
  <c r="M178" i="1"/>
  <c r="CT177" i="1"/>
  <c r="CS177" i="1"/>
  <c r="CQ177" i="1"/>
  <c r="CO177" i="1"/>
  <c r="CO176" i="1" s="1"/>
  <c r="CM177" i="1"/>
  <c r="CK177" i="1"/>
  <c r="CI177" i="1"/>
  <c r="CI176" i="1" s="1"/>
  <c r="CG177" i="1"/>
  <c r="CG176" i="1" s="1"/>
  <c r="CE177" i="1"/>
  <c r="CE176" i="1" s="1"/>
  <c r="CC177" i="1"/>
  <c r="CA177" i="1"/>
  <c r="CA176" i="1" s="1"/>
  <c r="BY177" i="1"/>
  <c r="BY176" i="1" s="1"/>
  <c r="BW177" i="1"/>
  <c r="BW176" i="1" s="1"/>
  <c r="BU177" i="1"/>
  <c r="BS177" i="1"/>
  <c r="BS176" i="1" s="1"/>
  <c r="BQ177" i="1"/>
  <c r="BQ176" i="1" s="1"/>
  <c r="BO177" i="1"/>
  <c r="BO176" i="1" s="1"/>
  <c r="BM177" i="1"/>
  <c r="BK177" i="1"/>
  <c r="BK176" i="1" s="1"/>
  <c r="BI177" i="1"/>
  <c r="BI176" i="1" s="1"/>
  <c r="BG177" i="1"/>
  <c r="BG176" i="1" s="1"/>
  <c r="BE177" i="1"/>
  <c r="BC177" i="1"/>
  <c r="BC176" i="1" s="1"/>
  <c r="BA177" i="1"/>
  <c r="BA176" i="1" s="1"/>
  <c r="AY177" i="1"/>
  <c r="AY176" i="1" s="1"/>
  <c r="AW177" i="1"/>
  <c r="AU177" i="1"/>
  <c r="AU176" i="1" s="1"/>
  <c r="AS177" i="1"/>
  <c r="AS176" i="1" s="1"/>
  <c r="AQ177" i="1"/>
  <c r="AO177" i="1"/>
  <c r="AM177" i="1"/>
  <c r="AM176" i="1" s="1"/>
  <c r="AK177" i="1"/>
  <c r="AK176" i="1" s="1"/>
  <c r="AI177" i="1"/>
  <c r="AI176" i="1" s="1"/>
  <c r="AG177" i="1"/>
  <c r="AE177" i="1"/>
  <c r="AE176" i="1" s="1"/>
  <c r="AC177" i="1"/>
  <c r="AA177" i="1"/>
  <c r="AA176" i="1" s="1"/>
  <c r="Y177" i="1"/>
  <c r="W177" i="1"/>
  <c r="W176" i="1" s="1"/>
  <c r="U177" i="1"/>
  <c r="U176" i="1" s="1"/>
  <c r="S177" i="1"/>
  <c r="S176" i="1" s="1"/>
  <c r="Q177" i="1"/>
  <c r="O177" i="1"/>
  <c r="O176" i="1" s="1"/>
  <c r="M177" i="1"/>
  <c r="CS176" i="1"/>
  <c r="CR176" i="1"/>
  <c r="CQ176" i="1"/>
  <c r="CP176" i="1"/>
  <c r="CM176" i="1"/>
  <c r="CL176" i="1"/>
  <c r="CJ176" i="1"/>
  <c r="CH176" i="1"/>
  <c r="CF176" i="1"/>
  <c r="CD176" i="1"/>
  <c r="CB176" i="1"/>
  <c r="BZ176" i="1"/>
  <c r="BX176" i="1"/>
  <c r="BV176" i="1"/>
  <c r="BT176" i="1"/>
  <c r="BR176" i="1"/>
  <c r="BP176" i="1"/>
  <c r="BN176" i="1"/>
  <c r="BL176" i="1"/>
  <c r="BJ176" i="1"/>
  <c r="BH176" i="1"/>
  <c r="BF176" i="1"/>
  <c r="BD176" i="1"/>
  <c r="BB176" i="1"/>
  <c r="AZ176" i="1"/>
  <c r="AX176" i="1"/>
  <c r="AV176" i="1"/>
  <c r="AT176" i="1"/>
  <c r="AR176" i="1"/>
  <c r="AQ176" i="1"/>
  <c r="AP176" i="1"/>
  <c r="AN176" i="1"/>
  <c r="AL176" i="1"/>
  <c r="AH176" i="1"/>
  <c r="AG176" i="1"/>
  <c r="AF176" i="1"/>
  <c r="AD176" i="1"/>
  <c r="AC176" i="1"/>
  <c r="AB176" i="1"/>
  <c r="Z176" i="1"/>
  <c r="Y176" i="1"/>
  <c r="X176" i="1"/>
  <c r="V176" i="1"/>
  <c r="T176" i="1"/>
  <c r="R176" i="1"/>
  <c r="Q176" i="1"/>
  <c r="P176" i="1"/>
  <c r="N176" i="1"/>
  <c r="M176" i="1"/>
  <c r="L176" i="1"/>
  <c r="CT175" i="1"/>
  <c r="CS175" i="1"/>
  <c r="CQ175" i="1"/>
  <c r="CO175" i="1"/>
  <c r="CM175" i="1"/>
  <c r="CK175" i="1"/>
  <c r="CI175" i="1"/>
  <c r="CG175" i="1"/>
  <c r="CE175" i="1"/>
  <c r="CC175" i="1"/>
  <c r="CA175" i="1"/>
  <c r="BY175" i="1"/>
  <c r="BW175" i="1"/>
  <c r="BU175" i="1"/>
  <c r="BS175" i="1"/>
  <c r="BQ175" i="1"/>
  <c r="BO175" i="1"/>
  <c r="BM175" i="1"/>
  <c r="BK175" i="1"/>
  <c r="BI175" i="1"/>
  <c r="BG175" i="1"/>
  <c r="BE175" i="1"/>
  <c r="BC175" i="1"/>
  <c r="BA175" i="1"/>
  <c r="AY175" i="1"/>
  <c r="AW175" i="1"/>
  <c r="AU175" i="1"/>
  <c r="AS175" i="1"/>
  <c r="AQ175" i="1"/>
  <c r="AO175" i="1"/>
  <c r="AM175" i="1"/>
  <c r="AK175" i="1"/>
  <c r="AI175" i="1"/>
  <c r="AG175" i="1"/>
  <c r="AE175" i="1"/>
  <c r="AC175" i="1"/>
  <c r="AA175" i="1"/>
  <c r="Y175" i="1"/>
  <c r="W175" i="1"/>
  <c r="U175" i="1"/>
  <c r="S175" i="1"/>
  <c r="Q175" i="1"/>
  <c r="O175" i="1"/>
  <c r="M175" i="1"/>
  <c r="CT174" i="1"/>
  <c r="CS174" i="1"/>
  <c r="CQ174" i="1"/>
  <c r="CO174" i="1"/>
  <c r="CM174" i="1"/>
  <c r="CK174" i="1"/>
  <c r="CI174" i="1"/>
  <c r="CG174" i="1"/>
  <c r="CE174" i="1"/>
  <c r="CC174" i="1"/>
  <c r="CA174" i="1"/>
  <c r="BY174" i="1"/>
  <c r="BW174" i="1"/>
  <c r="BU174" i="1"/>
  <c r="BS174" i="1"/>
  <c r="BQ174" i="1"/>
  <c r="BO174" i="1"/>
  <c r="BM174" i="1"/>
  <c r="BK174" i="1"/>
  <c r="BI174" i="1"/>
  <c r="BG174" i="1"/>
  <c r="BE174" i="1"/>
  <c r="BC174" i="1"/>
  <c r="BA174" i="1"/>
  <c r="AY174" i="1"/>
  <c r="AW174" i="1"/>
  <c r="AU174" i="1"/>
  <c r="AS174" i="1"/>
  <c r="AQ174" i="1"/>
  <c r="AO174" i="1"/>
  <c r="AM174" i="1"/>
  <c r="AK174" i="1"/>
  <c r="AI174" i="1"/>
  <c r="AG174" i="1"/>
  <c r="AE174" i="1"/>
  <c r="AC174" i="1"/>
  <c r="AA174" i="1"/>
  <c r="Y174" i="1"/>
  <c r="W174" i="1"/>
  <c r="U174" i="1"/>
  <c r="S174" i="1"/>
  <c r="Q174" i="1"/>
  <c r="O174" i="1"/>
  <c r="M174" i="1"/>
  <c r="CT173" i="1"/>
  <c r="CS173" i="1"/>
  <c r="CQ173" i="1"/>
  <c r="CO173" i="1"/>
  <c r="CM173" i="1"/>
  <c r="CK173" i="1"/>
  <c r="CI173" i="1"/>
  <c r="CG173" i="1"/>
  <c r="CE173" i="1"/>
  <c r="CC173" i="1"/>
  <c r="CA173" i="1"/>
  <c r="BY173" i="1"/>
  <c r="BW173" i="1"/>
  <c r="BU173" i="1"/>
  <c r="BS173" i="1"/>
  <c r="BQ173" i="1"/>
  <c r="BO173" i="1"/>
  <c r="BM173" i="1"/>
  <c r="BK173" i="1"/>
  <c r="BI173" i="1"/>
  <c r="BG173" i="1"/>
  <c r="BE173" i="1"/>
  <c r="BC173" i="1"/>
  <c r="BA173" i="1"/>
  <c r="AY173" i="1"/>
  <c r="AW173" i="1"/>
  <c r="AU173" i="1"/>
  <c r="AS173" i="1"/>
  <c r="AQ173" i="1"/>
  <c r="AO173" i="1"/>
  <c r="AM173" i="1"/>
  <c r="AK173" i="1"/>
  <c r="AI173" i="1"/>
  <c r="AG173" i="1"/>
  <c r="AE173" i="1"/>
  <c r="AC173" i="1"/>
  <c r="AA173" i="1"/>
  <c r="Y173" i="1"/>
  <c r="W173" i="1"/>
  <c r="U173" i="1"/>
  <c r="S173" i="1"/>
  <c r="Q173" i="1"/>
  <c r="O173" i="1"/>
  <c r="M173" i="1"/>
  <c r="CT172" i="1"/>
  <c r="CS172" i="1"/>
  <c r="CQ172" i="1"/>
  <c r="CO172" i="1"/>
  <c r="CM172" i="1"/>
  <c r="CK172" i="1"/>
  <c r="CI172" i="1"/>
  <c r="CG172" i="1"/>
  <c r="CE172" i="1"/>
  <c r="CC172" i="1"/>
  <c r="CA172" i="1"/>
  <c r="BY172" i="1"/>
  <c r="BW172" i="1"/>
  <c r="BU172" i="1"/>
  <c r="BS172" i="1"/>
  <c r="BQ172" i="1"/>
  <c r="BO172" i="1"/>
  <c r="BM172" i="1"/>
  <c r="BK172" i="1"/>
  <c r="BI172" i="1"/>
  <c r="BG172" i="1"/>
  <c r="BE172" i="1"/>
  <c r="BC172" i="1"/>
  <c r="BA172" i="1"/>
  <c r="AY172" i="1"/>
  <c r="AW172" i="1"/>
  <c r="AU172" i="1"/>
  <c r="AS172" i="1"/>
  <c r="AQ172" i="1"/>
  <c r="AO172" i="1"/>
  <c r="AM172" i="1"/>
  <c r="AK172" i="1"/>
  <c r="AI172" i="1"/>
  <c r="AG172" i="1"/>
  <c r="AE172" i="1"/>
  <c r="AC172" i="1"/>
  <c r="AA172" i="1"/>
  <c r="Y172" i="1"/>
  <c r="W172" i="1"/>
  <c r="U172" i="1"/>
  <c r="S172" i="1"/>
  <c r="Q172" i="1"/>
  <c r="O172" i="1"/>
  <c r="M172" i="1"/>
  <c r="CT171" i="1"/>
  <c r="CT170" i="1" s="1"/>
  <c r="CS171" i="1"/>
  <c r="CS170" i="1" s="1"/>
  <c r="CQ171" i="1"/>
  <c r="CQ170" i="1" s="1"/>
  <c r="CO171" i="1"/>
  <c r="CO170" i="1" s="1"/>
  <c r="CM171" i="1"/>
  <c r="CM170" i="1" s="1"/>
  <c r="CK171" i="1"/>
  <c r="CI171" i="1"/>
  <c r="CG171" i="1"/>
  <c r="CG170" i="1" s="1"/>
  <c r="CE171" i="1"/>
  <c r="CC171" i="1"/>
  <c r="CA171" i="1"/>
  <c r="BY171" i="1"/>
  <c r="BY170" i="1" s="1"/>
  <c r="BW171" i="1"/>
  <c r="BW170" i="1" s="1"/>
  <c r="BU171" i="1"/>
  <c r="BS171" i="1"/>
  <c r="BQ171" i="1"/>
  <c r="BQ170" i="1" s="1"/>
  <c r="BO171" i="1"/>
  <c r="BO170" i="1" s="1"/>
  <c r="BM171" i="1"/>
  <c r="BK171" i="1"/>
  <c r="BK170" i="1" s="1"/>
  <c r="BI171" i="1"/>
  <c r="BI170" i="1" s="1"/>
  <c r="BG171" i="1"/>
  <c r="BG170" i="1" s="1"/>
  <c r="BE171" i="1"/>
  <c r="BC171" i="1"/>
  <c r="BA171" i="1"/>
  <c r="BA170" i="1" s="1"/>
  <c r="AY171" i="1"/>
  <c r="AW171" i="1"/>
  <c r="AU171" i="1"/>
  <c r="AU170" i="1" s="1"/>
  <c r="AS171" i="1"/>
  <c r="AS170" i="1" s="1"/>
  <c r="AQ171" i="1"/>
  <c r="AQ170" i="1" s="1"/>
  <c r="AO171" i="1"/>
  <c r="AM171" i="1"/>
  <c r="AK171" i="1"/>
  <c r="AK170" i="1" s="1"/>
  <c r="AI171" i="1"/>
  <c r="AI170" i="1" s="1"/>
  <c r="AG171" i="1"/>
  <c r="AE171" i="1"/>
  <c r="AE170" i="1" s="1"/>
  <c r="AC171" i="1"/>
  <c r="AC170" i="1" s="1"/>
  <c r="AA171" i="1"/>
  <c r="AA170" i="1" s="1"/>
  <c r="Y171" i="1"/>
  <c r="W171" i="1"/>
  <c r="U171" i="1"/>
  <c r="U170" i="1" s="1"/>
  <c r="S171" i="1"/>
  <c r="S170" i="1" s="1"/>
  <c r="Q171" i="1"/>
  <c r="O171" i="1"/>
  <c r="O170" i="1" s="1"/>
  <c r="M171" i="1"/>
  <c r="CR170" i="1"/>
  <c r="CP170" i="1"/>
  <c r="CL170" i="1"/>
  <c r="CJ170" i="1"/>
  <c r="CH170" i="1"/>
  <c r="CF170" i="1"/>
  <c r="CE170" i="1"/>
  <c r="CD170" i="1"/>
  <c r="CB170" i="1"/>
  <c r="CA170" i="1"/>
  <c r="BZ170" i="1"/>
  <c r="BX170" i="1"/>
  <c r="BV170" i="1"/>
  <c r="BT170" i="1"/>
  <c r="BR170" i="1"/>
  <c r="BP170" i="1"/>
  <c r="BN170" i="1"/>
  <c r="BL170" i="1"/>
  <c r="BJ170" i="1"/>
  <c r="BH170" i="1"/>
  <c r="BF170" i="1"/>
  <c r="BD170" i="1"/>
  <c r="BB170" i="1"/>
  <c r="AZ170" i="1"/>
  <c r="AY170" i="1"/>
  <c r="AX170" i="1"/>
  <c r="AV170" i="1"/>
  <c r="AT170" i="1"/>
  <c r="AR170" i="1"/>
  <c r="AP170" i="1"/>
  <c r="AN170" i="1"/>
  <c r="AL170" i="1"/>
  <c r="AH170" i="1"/>
  <c r="AF170" i="1"/>
  <c r="AD170" i="1"/>
  <c r="AB170" i="1"/>
  <c r="Z170" i="1"/>
  <c r="X170" i="1"/>
  <c r="W170" i="1"/>
  <c r="V170" i="1"/>
  <c r="T170" i="1"/>
  <c r="R170" i="1"/>
  <c r="P170" i="1"/>
  <c r="N170" i="1"/>
  <c r="L170" i="1"/>
  <c r="CT169" i="1"/>
  <c r="CS169" i="1"/>
  <c r="CQ169" i="1"/>
  <c r="CO169" i="1"/>
  <c r="CM169" i="1"/>
  <c r="CK169" i="1"/>
  <c r="CI169" i="1"/>
  <c r="CG169" i="1"/>
  <c r="CE169" i="1"/>
  <c r="CC169" i="1"/>
  <c r="CA169" i="1"/>
  <c r="BY169" i="1"/>
  <c r="BW169" i="1"/>
  <c r="BU169" i="1"/>
  <c r="BS169" i="1"/>
  <c r="BQ169" i="1"/>
  <c r="BO169" i="1"/>
  <c r="BM169" i="1"/>
  <c r="BK169" i="1"/>
  <c r="BI169" i="1"/>
  <c r="BG169" i="1"/>
  <c r="BE169" i="1"/>
  <c r="BC169" i="1"/>
  <c r="BA169" i="1"/>
  <c r="AY169" i="1"/>
  <c r="AW169" i="1"/>
  <c r="AU169" i="1"/>
  <c r="AS169" i="1"/>
  <c r="AQ169" i="1"/>
  <c r="AO169" i="1"/>
  <c r="AM169" i="1"/>
  <c r="AK169" i="1"/>
  <c r="AI169" i="1"/>
  <c r="AG169" i="1"/>
  <c r="AE169" i="1"/>
  <c r="AC169" i="1"/>
  <c r="AA169" i="1"/>
  <c r="Y169" i="1"/>
  <c r="W169" i="1"/>
  <c r="U169" i="1"/>
  <c r="S169" i="1"/>
  <c r="Q169" i="1"/>
  <c r="O169" i="1"/>
  <c r="M169" i="1"/>
  <c r="CT168" i="1"/>
  <c r="CS168" i="1"/>
  <c r="CQ168" i="1"/>
  <c r="CO168" i="1"/>
  <c r="CM168" i="1"/>
  <c r="CK168" i="1"/>
  <c r="CI168" i="1"/>
  <c r="CG168" i="1"/>
  <c r="CE168" i="1"/>
  <c r="CC168" i="1"/>
  <c r="CA168" i="1"/>
  <c r="BY168" i="1"/>
  <c r="BW168" i="1"/>
  <c r="BU168" i="1"/>
  <c r="BS168" i="1"/>
  <c r="BQ168" i="1"/>
  <c r="BO168" i="1"/>
  <c r="BM168" i="1"/>
  <c r="BK168" i="1"/>
  <c r="BI168" i="1"/>
  <c r="BG168" i="1"/>
  <c r="BE168" i="1"/>
  <c r="BC168" i="1"/>
  <c r="BA168" i="1"/>
  <c r="AY168" i="1"/>
  <c r="AW168" i="1"/>
  <c r="AU168" i="1"/>
  <c r="AS168" i="1"/>
  <c r="AQ168" i="1"/>
  <c r="AO168" i="1"/>
  <c r="AM168" i="1"/>
  <c r="AK168" i="1"/>
  <c r="AI168" i="1"/>
  <c r="AG168" i="1"/>
  <c r="AE168" i="1"/>
  <c r="AC168" i="1"/>
  <c r="AA168" i="1"/>
  <c r="Y168" i="1"/>
  <c r="W168" i="1"/>
  <c r="U168" i="1"/>
  <c r="S168" i="1"/>
  <c r="Q168" i="1"/>
  <c r="O168" i="1"/>
  <c r="M168" i="1"/>
  <c r="CT167" i="1"/>
  <c r="CS167" i="1"/>
  <c r="CQ167" i="1"/>
  <c r="CO167" i="1"/>
  <c r="CM167" i="1"/>
  <c r="CK167" i="1"/>
  <c r="CI167" i="1"/>
  <c r="CG167" i="1"/>
  <c r="CE167" i="1"/>
  <c r="CC167" i="1"/>
  <c r="CA167" i="1"/>
  <c r="BY167" i="1"/>
  <c r="BW167" i="1"/>
  <c r="BU167" i="1"/>
  <c r="BS167" i="1"/>
  <c r="BQ167" i="1"/>
  <c r="BO167" i="1"/>
  <c r="BM167" i="1"/>
  <c r="BK167" i="1"/>
  <c r="BI167" i="1"/>
  <c r="BG167" i="1"/>
  <c r="BE167" i="1"/>
  <c r="BC167" i="1"/>
  <c r="BA167" i="1"/>
  <c r="AY167" i="1"/>
  <c r="AW167" i="1"/>
  <c r="AU167" i="1"/>
  <c r="AS167" i="1"/>
  <c r="AQ167" i="1"/>
  <c r="AO167" i="1"/>
  <c r="AM167" i="1"/>
  <c r="AK167" i="1"/>
  <c r="AI167" i="1"/>
  <c r="AG167" i="1"/>
  <c r="AE167" i="1"/>
  <c r="AC167" i="1"/>
  <c r="AA167" i="1"/>
  <c r="Y167" i="1"/>
  <c r="W167" i="1"/>
  <c r="U167" i="1"/>
  <c r="S167" i="1"/>
  <c r="Q167" i="1"/>
  <c r="O167" i="1"/>
  <c r="M167" i="1"/>
  <c r="CT166" i="1"/>
  <c r="CS166" i="1"/>
  <c r="CS165" i="1" s="1"/>
  <c r="CQ166" i="1"/>
  <c r="CO166" i="1"/>
  <c r="CM166" i="1"/>
  <c r="CM165" i="1" s="1"/>
  <c r="CK166" i="1"/>
  <c r="CI166" i="1"/>
  <c r="CI165" i="1" s="1"/>
  <c r="CG166" i="1"/>
  <c r="CE166" i="1"/>
  <c r="CE165" i="1" s="1"/>
  <c r="CC166" i="1"/>
  <c r="CC165" i="1" s="1"/>
  <c r="CA166" i="1"/>
  <c r="CA165" i="1" s="1"/>
  <c r="BY166" i="1"/>
  <c r="BW166" i="1"/>
  <c r="BW165" i="1" s="1"/>
  <c r="BU166" i="1"/>
  <c r="BS166" i="1"/>
  <c r="BS165" i="1" s="1"/>
  <c r="BQ166" i="1"/>
  <c r="BO166" i="1"/>
  <c r="BO165" i="1" s="1"/>
  <c r="BM166" i="1"/>
  <c r="BM165" i="1" s="1"/>
  <c r="BK166" i="1"/>
  <c r="BK165" i="1" s="1"/>
  <c r="BI166" i="1"/>
  <c r="BG166" i="1"/>
  <c r="BG165" i="1" s="1"/>
  <c r="BE166" i="1"/>
  <c r="BE165" i="1" s="1"/>
  <c r="BC166" i="1"/>
  <c r="BC165" i="1" s="1"/>
  <c r="BA166" i="1"/>
  <c r="AY166" i="1"/>
  <c r="AY165" i="1" s="1"/>
  <c r="AW166" i="1"/>
  <c r="AW165" i="1" s="1"/>
  <c r="AU166" i="1"/>
  <c r="AU165" i="1" s="1"/>
  <c r="AS166" i="1"/>
  <c r="AQ166" i="1"/>
  <c r="AQ165" i="1" s="1"/>
  <c r="AO166" i="1"/>
  <c r="AO165" i="1" s="1"/>
  <c r="AM166" i="1"/>
  <c r="AM165" i="1" s="1"/>
  <c r="AK166" i="1"/>
  <c r="AI166" i="1"/>
  <c r="AI165" i="1" s="1"/>
  <c r="AG166" i="1"/>
  <c r="AG165" i="1" s="1"/>
  <c r="AE166" i="1"/>
  <c r="AC166" i="1"/>
  <c r="AA166" i="1"/>
  <c r="AA165" i="1" s="1"/>
  <c r="Y166" i="1"/>
  <c r="Y165" i="1" s="1"/>
  <c r="W166" i="1"/>
  <c r="U166" i="1"/>
  <c r="S166" i="1"/>
  <c r="S165" i="1" s="1"/>
  <c r="Q166" i="1"/>
  <c r="Q165" i="1" s="1"/>
  <c r="O166" i="1"/>
  <c r="M166" i="1"/>
  <c r="CT165" i="1"/>
  <c r="CR165" i="1"/>
  <c r="CQ165" i="1"/>
  <c r="CP165" i="1"/>
  <c r="CL165" i="1"/>
  <c r="CK165" i="1"/>
  <c r="CJ165" i="1"/>
  <c r="CH165" i="1"/>
  <c r="CG165" i="1"/>
  <c r="CF165" i="1"/>
  <c r="CD165" i="1"/>
  <c r="CB165" i="1"/>
  <c r="BZ165" i="1"/>
  <c r="BY165" i="1"/>
  <c r="BX165" i="1"/>
  <c r="BV165" i="1"/>
  <c r="BU165" i="1"/>
  <c r="BT165" i="1"/>
  <c r="BR165" i="1"/>
  <c r="BQ165" i="1"/>
  <c r="BP165" i="1"/>
  <c r="BN165" i="1"/>
  <c r="BL165" i="1"/>
  <c r="BJ165" i="1"/>
  <c r="BI165" i="1"/>
  <c r="BH165" i="1"/>
  <c r="BF165" i="1"/>
  <c r="BD165" i="1"/>
  <c r="BB165" i="1"/>
  <c r="BA165" i="1"/>
  <c r="AZ165" i="1"/>
  <c r="AX165" i="1"/>
  <c r="AV165" i="1"/>
  <c r="AT165" i="1"/>
  <c r="AS165" i="1"/>
  <c r="AR165" i="1"/>
  <c r="AP165" i="1"/>
  <c r="AN165" i="1"/>
  <c r="AL165" i="1"/>
  <c r="AK165" i="1"/>
  <c r="AH165" i="1"/>
  <c r="AF165" i="1"/>
  <c r="AD165" i="1"/>
  <c r="AC165" i="1"/>
  <c r="AB165" i="1"/>
  <c r="Z165" i="1"/>
  <c r="X165" i="1"/>
  <c r="V165" i="1"/>
  <c r="U165" i="1"/>
  <c r="T165" i="1"/>
  <c r="R165" i="1"/>
  <c r="P165" i="1"/>
  <c r="N165" i="1"/>
  <c r="M165" i="1"/>
  <c r="L165" i="1"/>
  <c r="CT164" i="1"/>
  <c r="CS164" i="1"/>
  <c r="CQ164" i="1"/>
  <c r="CO164" i="1"/>
  <c r="CM164" i="1"/>
  <c r="CK164" i="1"/>
  <c r="CI164" i="1"/>
  <c r="CG164" i="1"/>
  <c r="CE164" i="1"/>
  <c r="CC164" i="1"/>
  <c r="CA164" i="1"/>
  <c r="BY164" i="1"/>
  <c r="BW164" i="1"/>
  <c r="BU164" i="1"/>
  <c r="BS164" i="1"/>
  <c r="BQ164" i="1"/>
  <c r="BO164" i="1"/>
  <c r="BM164" i="1"/>
  <c r="BK164" i="1"/>
  <c r="BI164" i="1"/>
  <c r="BG164" i="1"/>
  <c r="BE164" i="1"/>
  <c r="BC164" i="1"/>
  <c r="BA164" i="1"/>
  <c r="AY164" i="1"/>
  <c r="AW164" i="1"/>
  <c r="AU164" i="1"/>
  <c r="AS164" i="1"/>
  <c r="AQ164" i="1"/>
  <c r="AO164" i="1"/>
  <c r="AM164" i="1"/>
  <c r="AK164" i="1"/>
  <c r="AI164" i="1"/>
  <c r="AG164" i="1"/>
  <c r="AE164" i="1"/>
  <c r="AC164" i="1"/>
  <c r="AA164" i="1"/>
  <c r="Y164" i="1"/>
  <c r="W164" i="1"/>
  <c r="U164" i="1"/>
  <c r="S164" i="1"/>
  <c r="Q164" i="1"/>
  <c r="O164" i="1"/>
  <c r="M164" i="1"/>
  <c r="CT163" i="1"/>
  <c r="CS163" i="1"/>
  <c r="CQ163" i="1"/>
  <c r="CO163" i="1"/>
  <c r="CM163" i="1"/>
  <c r="CK163" i="1"/>
  <c r="CI163" i="1"/>
  <c r="CG163" i="1"/>
  <c r="CE163" i="1"/>
  <c r="CC163" i="1"/>
  <c r="CA163" i="1"/>
  <c r="BY163" i="1"/>
  <c r="BW163" i="1"/>
  <c r="BU163" i="1"/>
  <c r="BS163" i="1"/>
  <c r="BQ163" i="1"/>
  <c r="BO163" i="1"/>
  <c r="BM163" i="1"/>
  <c r="BK163" i="1"/>
  <c r="BI163" i="1"/>
  <c r="BG163" i="1"/>
  <c r="BE163" i="1"/>
  <c r="BC163" i="1"/>
  <c r="BA163" i="1"/>
  <c r="AY163" i="1"/>
  <c r="AW163" i="1"/>
  <c r="AU163" i="1"/>
  <c r="AS163" i="1"/>
  <c r="AQ163" i="1"/>
  <c r="AO163" i="1"/>
  <c r="AM163" i="1"/>
  <c r="AK163" i="1"/>
  <c r="AI163" i="1"/>
  <c r="AG163" i="1"/>
  <c r="AE163" i="1"/>
  <c r="AC163" i="1"/>
  <c r="AA163" i="1"/>
  <c r="Y163" i="1"/>
  <c r="W163" i="1"/>
  <c r="U163" i="1"/>
  <c r="S163" i="1"/>
  <c r="Q163" i="1"/>
  <c r="O163" i="1"/>
  <c r="M163" i="1"/>
  <c r="CT162" i="1"/>
  <c r="CT161" i="1" s="1"/>
  <c r="CS162" i="1"/>
  <c r="CS161" i="1" s="1"/>
  <c r="CQ162" i="1"/>
  <c r="CQ161" i="1" s="1"/>
  <c r="CO162" i="1"/>
  <c r="CM162" i="1"/>
  <c r="CM161" i="1" s="1"/>
  <c r="CK162" i="1"/>
  <c r="CK161" i="1" s="1"/>
  <c r="CI162" i="1"/>
  <c r="CI161" i="1" s="1"/>
  <c r="CG162" i="1"/>
  <c r="CG161" i="1" s="1"/>
  <c r="CE162" i="1"/>
  <c r="CE161" i="1" s="1"/>
  <c r="CC162" i="1"/>
  <c r="CA162" i="1"/>
  <c r="CA161" i="1" s="1"/>
  <c r="BY162" i="1"/>
  <c r="BY161" i="1" s="1"/>
  <c r="BW162" i="1"/>
  <c r="BW161" i="1" s="1"/>
  <c r="BU162" i="1"/>
  <c r="BU161" i="1" s="1"/>
  <c r="BS162" i="1"/>
  <c r="BS161" i="1" s="1"/>
  <c r="BQ162" i="1"/>
  <c r="BQ161" i="1" s="1"/>
  <c r="BO162" i="1"/>
  <c r="BO161" i="1" s="1"/>
  <c r="BM162" i="1"/>
  <c r="BK162" i="1"/>
  <c r="BK161" i="1" s="1"/>
  <c r="BI162" i="1"/>
  <c r="BI161" i="1" s="1"/>
  <c r="BG162" i="1"/>
  <c r="BG161" i="1" s="1"/>
  <c r="BE162" i="1"/>
  <c r="BE161" i="1" s="1"/>
  <c r="BC162" i="1"/>
  <c r="BC161" i="1" s="1"/>
  <c r="BA162" i="1"/>
  <c r="BA161" i="1" s="1"/>
  <c r="AY162" i="1"/>
  <c r="AY161" i="1" s="1"/>
  <c r="AW162" i="1"/>
  <c r="AU162" i="1"/>
  <c r="AU161" i="1" s="1"/>
  <c r="AS162" i="1"/>
  <c r="AS161" i="1" s="1"/>
  <c r="AQ162" i="1"/>
  <c r="AQ161" i="1" s="1"/>
  <c r="AO162" i="1"/>
  <c r="AO161" i="1" s="1"/>
  <c r="AM162" i="1"/>
  <c r="AM161" i="1" s="1"/>
  <c r="AK162" i="1"/>
  <c r="AK161" i="1" s="1"/>
  <c r="AI162" i="1"/>
  <c r="AI161" i="1" s="1"/>
  <c r="AG162" i="1"/>
  <c r="AG161" i="1" s="1"/>
  <c r="AE162" i="1"/>
  <c r="AC162" i="1"/>
  <c r="AA162" i="1"/>
  <c r="AA161" i="1" s="1"/>
  <c r="Y162" i="1"/>
  <c r="Y161" i="1" s="1"/>
  <c r="W162" i="1"/>
  <c r="U162" i="1"/>
  <c r="U161" i="1" s="1"/>
  <c r="S162" i="1"/>
  <c r="S161" i="1" s="1"/>
  <c r="Q162" i="1"/>
  <c r="Q161" i="1" s="1"/>
  <c r="O162" i="1"/>
  <c r="M162" i="1"/>
  <c r="M161" i="1" s="1"/>
  <c r="CR161" i="1"/>
  <c r="CP161" i="1"/>
  <c r="CL161" i="1"/>
  <c r="CJ161" i="1"/>
  <c r="CH161" i="1"/>
  <c r="CF161" i="1"/>
  <c r="CD161" i="1"/>
  <c r="CC161" i="1"/>
  <c r="CB161" i="1"/>
  <c r="BZ161" i="1"/>
  <c r="BX161" i="1"/>
  <c r="BV161" i="1"/>
  <c r="BT161" i="1"/>
  <c r="BR161" i="1"/>
  <c r="BP161" i="1"/>
  <c r="BN161" i="1"/>
  <c r="BM161" i="1"/>
  <c r="BL161" i="1"/>
  <c r="BJ161" i="1"/>
  <c r="BH161" i="1"/>
  <c r="BF161" i="1"/>
  <c r="BD161" i="1"/>
  <c r="BB161" i="1"/>
  <c r="AZ161" i="1"/>
  <c r="AX161" i="1"/>
  <c r="AW161" i="1"/>
  <c r="AV161" i="1"/>
  <c r="AT161" i="1"/>
  <c r="AR161" i="1"/>
  <c r="AP161" i="1"/>
  <c r="AN161" i="1"/>
  <c r="AL161" i="1"/>
  <c r="AH161" i="1"/>
  <c r="AF161" i="1"/>
  <c r="AD161" i="1"/>
  <c r="AC161" i="1"/>
  <c r="AB161" i="1"/>
  <c r="Z161" i="1"/>
  <c r="X161" i="1"/>
  <c r="V161" i="1"/>
  <c r="T161" i="1"/>
  <c r="R161" i="1"/>
  <c r="P161" i="1"/>
  <c r="N161" i="1"/>
  <c r="L161" i="1"/>
  <c r="CT160" i="1"/>
  <c r="CT159" i="1" s="1"/>
  <c r="CS160" i="1"/>
  <c r="CS159" i="1" s="1"/>
  <c r="CQ160" i="1"/>
  <c r="CQ159" i="1" s="1"/>
  <c r="CO160" i="1"/>
  <c r="CM160" i="1"/>
  <c r="CM159" i="1" s="1"/>
  <c r="CK160" i="1"/>
  <c r="CI160" i="1"/>
  <c r="CI159" i="1" s="1"/>
  <c r="CG160" i="1"/>
  <c r="CE160" i="1"/>
  <c r="CE159" i="1" s="1"/>
  <c r="CC160" i="1"/>
  <c r="CA160" i="1"/>
  <c r="CA159" i="1" s="1"/>
  <c r="BY160" i="1"/>
  <c r="BW160" i="1"/>
  <c r="BW159" i="1" s="1"/>
  <c r="BU160" i="1"/>
  <c r="BS160" i="1"/>
  <c r="BS159" i="1" s="1"/>
  <c r="BQ160" i="1"/>
  <c r="BO160" i="1"/>
  <c r="BO159" i="1" s="1"/>
  <c r="BM160" i="1"/>
  <c r="BK160" i="1"/>
  <c r="BK159" i="1" s="1"/>
  <c r="BI160" i="1"/>
  <c r="BG160" i="1"/>
  <c r="BG159" i="1" s="1"/>
  <c r="BE160" i="1"/>
  <c r="BC160" i="1"/>
  <c r="BC159" i="1" s="1"/>
  <c r="BA160" i="1"/>
  <c r="AY160" i="1"/>
  <c r="AY159" i="1" s="1"/>
  <c r="AW160" i="1"/>
  <c r="AU160" i="1"/>
  <c r="AU159" i="1" s="1"/>
  <c r="AS160" i="1"/>
  <c r="AQ160" i="1"/>
  <c r="AQ159" i="1" s="1"/>
  <c r="AO160" i="1"/>
  <c r="AM160" i="1"/>
  <c r="AM159" i="1" s="1"/>
  <c r="AK160" i="1"/>
  <c r="AI160" i="1"/>
  <c r="AI159" i="1" s="1"/>
  <c r="AG160" i="1"/>
  <c r="AE160" i="1"/>
  <c r="AC160" i="1"/>
  <c r="AA160" i="1"/>
  <c r="AA159" i="1" s="1"/>
  <c r="Y160" i="1"/>
  <c r="W160" i="1"/>
  <c r="W159" i="1" s="1"/>
  <c r="U160" i="1"/>
  <c r="S160" i="1"/>
  <c r="S159" i="1" s="1"/>
  <c r="Q160" i="1"/>
  <c r="Q159" i="1" s="1"/>
  <c r="O160" i="1"/>
  <c r="O159" i="1" s="1"/>
  <c r="M160" i="1"/>
  <c r="CR159" i="1"/>
  <c r="CP159" i="1"/>
  <c r="CO159" i="1"/>
  <c r="CL159" i="1"/>
  <c r="CK159" i="1"/>
  <c r="CJ159" i="1"/>
  <c r="CH159" i="1"/>
  <c r="CG159" i="1"/>
  <c r="CF159" i="1"/>
  <c r="CD159" i="1"/>
  <c r="CC159" i="1"/>
  <c r="CB159" i="1"/>
  <c r="BZ159" i="1"/>
  <c r="BY159" i="1"/>
  <c r="BX159" i="1"/>
  <c r="BV159" i="1"/>
  <c r="BU159" i="1"/>
  <c r="BT159" i="1"/>
  <c r="BR159" i="1"/>
  <c r="BQ159" i="1"/>
  <c r="BP159" i="1"/>
  <c r="BN159" i="1"/>
  <c r="BM159" i="1"/>
  <c r="BL159" i="1"/>
  <c r="BJ159" i="1"/>
  <c r="BI159" i="1"/>
  <c r="BH159" i="1"/>
  <c r="BF159" i="1"/>
  <c r="BE159" i="1"/>
  <c r="BD159" i="1"/>
  <c r="BB159" i="1"/>
  <c r="BA159" i="1"/>
  <c r="AZ159" i="1"/>
  <c r="AX159" i="1"/>
  <c r="AW159" i="1"/>
  <c r="AV159" i="1"/>
  <c r="AT159" i="1"/>
  <c r="AS159" i="1"/>
  <c r="AR159" i="1"/>
  <c r="AP159" i="1"/>
  <c r="AO159" i="1"/>
  <c r="AN159" i="1"/>
  <c r="AL159" i="1"/>
  <c r="AK159" i="1"/>
  <c r="AH159" i="1"/>
  <c r="AG159" i="1"/>
  <c r="AF159" i="1"/>
  <c r="AE159" i="1"/>
  <c r="AD159" i="1"/>
  <c r="AC159" i="1"/>
  <c r="AB159" i="1"/>
  <c r="Z159" i="1"/>
  <c r="Y159" i="1"/>
  <c r="X159" i="1"/>
  <c r="V159" i="1"/>
  <c r="U159" i="1"/>
  <c r="T159" i="1"/>
  <c r="R159" i="1"/>
  <c r="P159" i="1"/>
  <c r="N159" i="1"/>
  <c r="M159" i="1"/>
  <c r="L159" i="1"/>
  <c r="CT158" i="1"/>
  <c r="CS158" i="1"/>
  <c r="CQ158" i="1"/>
  <c r="CO158" i="1"/>
  <c r="CM158" i="1"/>
  <c r="CK158" i="1"/>
  <c r="CI158" i="1"/>
  <c r="CG158" i="1"/>
  <c r="CE158" i="1"/>
  <c r="CC158" i="1"/>
  <c r="CA158" i="1"/>
  <c r="BY158" i="1"/>
  <c r="BW158" i="1"/>
  <c r="BU158" i="1"/>
  <c r="BS158" i="1"/>
  <c r="BQ158" i="1"/>
  <c r="BO158" i="1"/>
  <c r="BM158" i="1"/>
  <c r="BK158" i="1"/>
  <c r="BI158" i="1"/>
  <c r="BG158" i="1"/>
  <c r="BE158" i="1"/>
  <c r="BC158" i="1"/>
  <c r="BA158" i="1"/>
  <c r="AY158" i="1"/>
  <c r="AW158" i="1"/>
  <c r="AU158" i="1"/>
  <c r="AS158" i="1"/>
  <c r="AQ158" i="1"/>
  <c r="AO158" i="1"/>
  <c r="AM158" i="1"/>
  <c r="AK158" i="1"/>
  <c r="AI158" i="1"/>
  <c r="AG158" i="1"/>
  <c r="AE158" i="1"/>
  <c r="AC158" i="1"/>
  <c r="AA158" i="1"/>
  <c r="Y158" i="1"/>
  <c r="W158" i="1"/>
  <c r="U158" i="1"/>
  <c r="S158" i="1"/>
  <c r="Q158" i="1"/>
  <c r="O158" i="1"/>
  <c r="M158" i="1"/>
  <c r="CT157" i="1"/>
  <c r="CS157" i="1"/>
  <c r="CQ157" i="1"/>
  <c r="CO157" i="1"/>
  <c r="CM157" i="1"/>
  <c r="CK157" i="1"/>
  <c r="CI157" i="1"/>
  <c r="CG157" i="1"/>
  <c r="CE157" i="1"/>
  <c r="CC157" i="1"/>
  <c r="CA157" i="1"/>
  <c r="BY157" i="1"/>
  <c r="BW157" i="1"/>
  <c r="BU157" i="1"/>
  <c r="BS157" i="1"/>
  <c r="BQ157" i="1"/>
  <c r="BO157" i="1"/>
  <c r="BM157" i="1"/>
  <c r="BK157" i="1"/>
  <c r="BI157" i="1"/>
  <c r="BG157" i="1"/>
  <c r="BE157" i="1"/>
  <c r="BC157" i="1"/>
  <c r="BA157" i="1"/>
  <c r="AY157" i="1"/>
  <c r="AW157" i="1"/>
  <c r="AU157" i="1"/>
  <c r="AS157" i="1"/>
  <c r="AQ157" i="1"/>
  <c r="AO157" i="1"/>
  <c r="AM157" i="1"/>
  <c r="AK157" i="1"/>
  <c r="AI157" i="1"/>
  <c r="AG157" i="1"/>
  <c r="AE157" i="1"/>
  <c r="AC157" i="1"/>
  <c r="AA157" i="1"/>
  <c r="Y157" i="1"/>
  <c r="W157" i="1"/>
  <c r="U157" i="1"/>
  <c r="S157" i="1"/>
  <c r="Q157" i="1"/>
  <c r="O157" i="1"/>
  <c r="M157" i="1"/>
  <c r="CT156" i="1"/>
  <c r="CS156" i="1"/>
  <c r="CQ156" i="1"/>
  <c r="CO156" i="1"/>
  <c r="CM156" i="1"/>
  <c r="CK156" i="1"/>
  <c r="CI156" i="1"/>
  <c r="CG156" i="1"/>
  <c r="CE156" i="1"/>
  <c r="CC156" i="1"/>
  <c r="CA156" i="1"/>
  <c r="BY156" i="1"/>
  <c r="BW156" i="1"/>
  <c r="BU156" i="1"/>
  <c r="BS156" i="1"/>
  <c r="BQ156" i="1"/>
  <c r="BO156" i="1"/>
  <c r="BM156" i="1"/>
  <c r="BK156" i="1"/>
  <c r="BI156" i="1"/>
  <c r="BG156" i="1"/>
  <c r="BE156" i="1"/>
  <c r="BC156" i="1"/>
  <c r="BA156" i="1"/>
  <c r="AY156" i="1"/>
  <c r="AW156" i="1"/>
  <c r="AU156" i="1"/>
  <c r="AS156" i="1"/>
  <c r="AQ156" i="1"/>
  <c r="AO156" i="1"/>
  <c r="AM156" i="1"/>
  <c r="AK156" i="1"/>
  <c r="AI156" i="1"/>
  <c r="AG156" i="1"/>
  <c r="AE156" i="1"/>
  <c r="AC156" i="1"/>
  <c r="AA156" i="1"/>
  <c r="Y156" i="1"/>
  <c r="W156" i="1"/>
  <c r="U156" i="1"/>
  <c r="S156" i="1"/>
  <c r="Q156" i="1"/>
  <c r="O156" i="1"/>
  <c r="M156" i="1"/>
  <c r="CT155" i="1"/>
  <c r="CS155" i="1"/>
  <c r="CQ155" i="1"/>
  <c r="CO155" i="1"/>
  <c r="CM155" i="1"/>
  <c r="CK155" i="1"/>
  <c r="CI155" i="1"/>
  <c r="CG155" i="1"/>
  <c r="CE155" i="1"/>
  <c r="CC155" i="1"/>
  <c r="CA155" i="1"/>
  <c r="BY155" i="1"/>
  <c r="BW155" i="1"/>
  <c r="BU155" i="1"/>
  <c r="BS155" i="1"/>
  <c r="BQ155" i="1"/>
  <c r="BO155" i="1"/>
  <c r="BM155" i="1"/>
  <c r="BK155" i="1"/>
  <c r="BI155" i="1"/>
  <c r="BG155" i="1"/>
  <c r="BE155" i="1"/>
  <c r="BC155" i="1"/>
  <c r="BA155" i="1"/>
  <c r="AY155" i="1"/>
  <c r="AW155" i="1"/>
  <c r="AU155" i="1"/>
  <c r="AS155" i="1"/>
  <c r="AQ155" i="1"/>
  <c r="AO155" i="1"/>
  <c r="AM155" i="1"/>
  <c r="AK155" i="1"/>
  <c r="AI155" i="1"/>
  <c r="AG155" i="1"/>
  <c r="AE155" i="1"/>
  <c r="AC155" i="1"/>
  <c r="AA155" i="1"/>
  <c r="Y155" i="1"/>
  <c r="W155" i="1"/>
  <c r="U155" i="1"/>
  <c r="S155" i="1"/>
  <c r="Q155" i="1"/>
  <c r="O155" i="1"/>
  <c r="M155" i="1"/>
  <c r="CT154" i="1"/>
  <c r="CS154" i="1"/>
  <c r="CQ154" i="1"/>
  <c r="CO154" i="1"/>
  <c r="CM154" i="1"/>
  <c r="CK154" i="1"/>
  <c r="CI154" i="1"/>
  <c r="CG154" i="1"/>
  <c r="CE154" i="1"/>
  <c r="CC154" i="1"/>
  <c r="CA154" i="1"/>
  <c r="BY154" i="1"/>
  <c r="BW154" i="1"/>
  <c r="BU154" i="1"/>
  <c r="BS154" i="1"/>
  <c r="BQ154" i="1"/>
  <c r="BO154" i="1"/>
  <c r="BM154" i="1"/>
  <c r="BK154" i="1"/>
  <c r="BI154" i="1"/>
  <c r="BG154" i="1"/>
  <c r="BE154" i="1"/>
  <c r="BC154" i="1"/>
  <c r="BA154" i="1"/>
  <c r="AY154" i="1"/>
  <c r="AW154" i="1"/>
  <c r="AU154" i="1"/>
  <c r="AS154" i="1"/>
  <c r="AQ154" i="1"/>
  <c r="AO154" i="1"/>
  <c r="AM154" i="1"/>
  <c r="AK154" i="1"/>
  <c r="AI154" i="1"/>
  <c r="AG154" i="1"/>
  <c r="AE154" i="1"/>
  <c r="AC154" i="1"/>
  <c r="AA154" i="1"/>
  <c r="Y154" i="1"/>
  <c r="W154" i="1"/>
  <c r="U154" i="1"/>
  <c r="S154" i="1"/>
  <c r="Q154" i="1"/>
  <c r="O154" i="1"/>
  <c r="M154" i="1"/>
  <c r="CT153" i="1"/>
  <c r="CS153" i="1"/>
  <c r="CQ153" i="1"/>
  <c r="CO153" i="1"/>
  <c r="CM153" i="1"/>
  <c r="CK153" i="1"/>
  <c r="CI153" i="1"/>
  <c r="CG153" i="1"/>
  <c r="CE153" i="1"/>
  <c r="CC153" i="1"/>
  <c r="CA153" i="1"/>
  <c r="BY153" i="1"/>
  <c r="BW153" i="1"/>
  <c r="BU153" i="1"/>
  <c r="BS153" i="1"/>
  <c r="BQ153" i="1"/>
  <c r="BO153" i="1"/>
  <c r="BM153" i="1"/>
  <c r="BK153" i="1"/>
  <c r="BI153" i="1"/>
  <c r="BG153" i="1"/>
  <c r="BE153" i="1"/>
  <c r="BC153" i="1"/>
  <c r="BA153" i="1"/>
  <c r="AY153" i="1"/>
  <c r="AW153" i="1"/>
  <c r="AU153" i="1"/>
  <c r="AS153" i="1"/>
  <c r="AQ153" i="1"/>
  <c r="AO153" i="1"/>
  <c r="AM153" i="1"/>
  <c r="AK153" i="1"/>
  <c r="AI153" i="1"/>
  <c r="AG153" i="1"/>
  <c r="AE153" i="1"/>
  <c r="AC153" i="1"/>
  <c r="AA153" i="1"/>
  <c r="Y153" i="1"/>
  <c r="W153" i="1"/>
  <c r="U153" i="1"/>
  <c r="S153" i="1"/>
  <c r="Q153" i="1"/>
  <c r="O153" i="1"/>
  <c r="M153" i="1"/>
  <c r="CT152" i="1"/>
  <c r="CS152" i="1"/>
  <c r="CQ152" i="1"/>
  <c r="CO152" i="1"/>
  <c r="CM152" i="1"/>
  <c r="CK152" i="1"/>
  <c r="CI152" i="1"/>
  <c r="CG152" i="1"/>
  <c r="CE152" i="1"/>
  <c r="CC152" i="1"/>
  <c r="CA152" i="1"/>
  <c r="BY152" i="1"/>
  <c r="BW152" i="1"/>
  <c r="BU152" i="1"/>
  <c r="BS152" i="1"/>
  <c r="BQ152" i="1"/>
  <c r="BO152" i="1"/>
  <c r="BM152" i="1"/>
  <c r="BK152" i="1"/>
  <c r="BI152" i="1"/>
  <c r="BG152" i="1"/>
  <c r="BE152" i="1"/>
  <c r="BC152" i="1"/>
  <c r="BA152" i="1"/>
  <c r="AY152" i="1"/>
  <c r="AW152" i="1"/>
  <c r="AU152" i="1"/>
  <c r="AS152" i="1"/>
  <c r="AQ152" i="1"/>
  <c r="AO152" i="1"/>
  <c r="AM152" i="1"/>
  <c r="AK152" i="1"/>
  <c r="AI152" i="1"/>
  <c r="AG152" i="1"/>
  <c r="AE152" i="1"/>
  <c r="AC152" i="1"/>
  <c r="AA152" i="1"/>
  <c r="Y152" i="1"/>
  <c r="W152" i="1"/>
  <c r="U152" i="1"/>
  <c r="S152" i="1"/>
  <c r="Q152" i="1"/>
  <c r="O152" i="1"/>
  <c r="M152" i="1"/>
  <c r="CT151" i="1"/>
  <c r="CT150" i="1" s="1"/>
  <c r="CS151" i="1"/>
  <c r="CS150" i="1" s="1"/>
  <c r="CQ151" i="1"/>
  <c r="CQ150" i="1" s="1"/>
  <c r="CO151" i="1"/>
  <c r="CM151" i="1"/>
  <c r="CK151" i="1"/>
  <c r="CI151" i="1"/>
  <c r="CI150" i="1" s="1"/>
  <c r="CG151" i="1"/>
  <c r="CG150" i="1" s="1"/>
  <c r="CE151" i="1"/>
  <c r="CC151" i="1"/>
  <c r="CA151" i="1"/>
  <c r="CA150" i="1" s="1"/>
  <c r="BY151" i="1"/>
  <c r="BY150" i="1" s="1"/>
  <c r="BW151" i="1"/>
  <c r="BU151" i="1"/>
  <c r="BS151" i="1"/>
  <c r="BS150" i="1" s="1"/>
  <c r="BQ151" i="1"/>
  <c r="BQ150" i="1" s="1"/>
  <c r="BO151" i="1"/>
  <c r="BM151" i="1"/>
  <c r="BK151" i="1"/>
  <c r="BK150" i="1" s="1"/>
  <c r="BI151" i="1"/>
  <c r="BI150" i="1" s="1"/>
  <c r="BG151" i="1"/>
  <c r="BE151" i="1"/>
  <c r="BC151" i="1"/>
  <c r="BC150" i="1" s="1"/>
  <c r="BA151" i="1"/>
  <c r="BA150" i="1" s="1"/>
  <c r="AY151" i="1"/>
  <c r="AW151" i="1"/>
  <c r="AU151" i="1"/>
  <c r="AU150" i="1" s="1"/>
  <c r="AS151" i="1"/>
  <c r="AS150" i="1" s="1"/>
  <c r="AQ151" i="1"/>
  <c r="AO151" i="1"/>
  <c r="AM151" i="1"/>
  <c r="AM150" i="1" s="1"/>
  <c r="AK151" i="1"/>
  <c r="AK150" i="1" s="1"/>
  <c r="AI151" i="1"/>
  <c r="AI150" i="1" s="1"/>
  <c r="AG151" i="1"/>
  <c r="AE151" i="1"/>
  <c r="AE150" i="1" s="1"/>
  <c r="AC151" i="1"/>
  <c r="AC150" i="1" s="1"/>
  <c r="AA151" i="1"/>
  <c r="AA150" i="1" s="1"/>
  <c r="Y151" i="1"/>
  <c r="W151" i="1"/>
  <c r="W150" i="1" s="1"/>
  <c r="U151" i="1"/>
  <c r="U150" i="1" s="1"/>
  <c r="S151" i="1"/>
  <c r="S150" i="1" s="1"/>
  <c r="Q151" i="1"/>
  <c r="O151" i="1"/>
  <c r="M151" i="1"/>
  <c r="M150" i="1" s="1"/>
  <c r="CR150" i="1"/>
  <c r="CP150" i="1"/>
  <c r="CO150" i="1"/>
  <c r="CL150" i="1"/>
  <c r="CJ150" i="1"/>
  <c r="CH150" i="1"/>
  <c r="CF150" i="1"/>
  <c r="CD150" i="1"/>
  <c r="CB150" i="1"/>
  <c r="BZ150" i="1"/>
  <c r="BX150" i="1"/>
  <c r="BV150" i="1"/>
  <c r="BT150" i="1"/>
  <c r="BR150" i="1"/>
  <c r="BP150" i="1"/>
  <c r="BN150" i="1"/>
  <c r="BL150" i="1"/>
  <c r="BJ150" i="1"/>
  <c r="BH150" i="1"/>
  <c r="BF150" i="1"/>
  <c r="BD150" i="1"/>
  <c r="BB150" i="1"/>
  <c r="AZ150" i="1"/>
  <c r="AX150" i="1"/>
  <c r="AV150" i="1"/>
  <c r="AT150" i="1"/>
  <c r="AR150" i="1"/>
  <c r="AP150" i="1"/>
  <c r="AN150" i="1"/>
  <c r="AL150" i="1"/>
  <c r="AH150" i="1"/>
  <c r="AF150" i="1"/>
  <c r="AD150" i="1"/>
  <c r="AB150" i="1"/>
  <c r="Z150" i="1"/>
  <c r="X150" i="1"/>
  <c r="V150" i="1"/>
  <c r="T150" i="1"/>
  <c r="R150" i="1"/>
  <c r="P150" i="1"/>
  <c r="O150" i="1"/>
  <c r="N150" i="1"/>
  <c r="L150" i="1"/>
  <c r="CT149" i="1"/>
  <c r="CS149" i="1"/>
  <c r="CQ149" i="1"/>
  <c r="CO149" i="1"/>
  <c r="CM149" i="1"/>
  <c r="CK149" i="1"/>
  <c r="CI149" i="1"/>
  <c r="CG149" i="1"/>
  <c r="CE149" i="1"/>
  <c r="CC149" i="1"/>
  <c r="CA149" i="1"/>
  <c r="BY149" i="1"/>
  <c r="BW149" i="1"/>
  <c r="BU149" i="1"/>
  <c r="BS149" i="1"/>
  <c r="BQ149" i="1"/>
  <c r="BO149" i="1"/>
  <c r="BM149" i="1"/>
  <c r="BK149" i="1"/>
  <c r="BI149" i="1"/>
  <c r="BG149" i="1"/>
  <c r="BE149" i="1"/>
  <c r="BC149" i="1"/>
  <c r="BA149" i="1"/>
  <c r="AY149" i="1"/>
  <c r="AW149" i="1"/>
  <c r="AU149" i="1"/>
  <c r="AS149" i="1"/>
  <c r="AQ149" i="1"/>
  <c r="AO149" i="1"/>
  <c r="AM149" i="1"/>
  <c r="AK149" i="1"/>
  <c r="AI149" i="1"/>
  <c r="AG149" i="1"/>
  <c r="AE149" i="1"/>
  <c r="AC149" i="1"/>
  <c r="AA149" i="1"/>
  <c r="Y149" i="1"/>
  <c r="W149" i="1"/>
  <c r="U149" i="1"/>
  <c r="S149" i="1"/>
  <c r="Q149" i="1"/>
  <c r="O149" i="1"/>
  <c r="M149" i="1"/>
  <c r="CT148" i="1"/>
  <c r="CS148" i="1"/>
  <c r="CQ148" i="1"/>
  <c r="CO148" i="1"/>
  <c r="CM148" i="1"/>
  <c r="CK148" i="1"/>
  <c r="CI148" i="1"/>
  <c r="CG148" i="1"/>
  <c r="CE148" i="1"/>
  <c r="CC148" i="1"/>
  <c r="CA148" i="1"/>
  <c r="BY148" i="1"/>
  <c r="BW148" i="1"/>
  <c r="BU148" i="1"/>
  <c r="BS148" i="1"/>
  <c r="BQ148" i="1"/>
  <c r="BO148" i="1"/>
  <c r="BM148" i="1"/>
  <c r="BK148" i="1"/>
  <c r="BI148" i="1"/>
  <c r="BG148" i="1"/>
  <c r="BE148" i="1"/>
  <c r="BC148" i="1"/>
  <c r="BA148" i="1"/>
  <c r="AY148" i="1"/>
  <c r="AW148" i="1"/>
  <c r="AU148" i="1"/>
  <c r="AS148" i="1"/>
  <c r="AQ148" i="1"/>
  <c r="AO148" i="1"/>
  <c r="AM148" i="1"/>
  <c r="AK148" i="1"/>
  <c r="AI148" i="1"/>
  <c r="AG148" i="1"/>
  <c r="AE148" i="1"/>
  <c r="AC148" i="1"/>
  <c r="AA148" i="1"/>
  <c r="Y148" i="1"/>
  <c r="W148" i="1"/>
  <c r="U148" i="1"/>
  <c r="S148" i="1"/>
  <c r="Q148" i="1"/>
  <c r="O148" i="1"/>
  <c r="M148" i="1"/>
  <c r="CT147" i="1"/>
  <c r="CS147" i="1"/>
  <c r="CQ147" i="1"/>
  <c r="CO147" i="1"/>
  <c r="CM147" i="1"/>
  <c r="CK147" i="1"/>
  <c r="CI147" i="1"/>
  <c r="CG147" i="1"/>
  <c r="CE147" i="1"/>
  <c r="CC147" i="1"/>
  <c r="CA147" i="1"/>
  <c r="BY147" i="1"/>
  <c r="BW147" i="1"/>
  <c r="BU147" i="1"/>
  <c r="BS147" i="1"/>
  <c r="BQ147" i="1"/>
  <c r="BO147" i="1"/>
  <c r="BM147" i="1"/>
  <c r="BK147" i="1"/>
  <c r="BI147" i="1"/>
  <c r="BG147" i="1"/>
  <c r="BE147" i="1"/>
  <c r="BC147" i="1"/>
  <c r="BA147" i="1"/>
  <c r="AY147" i="1"/>
  <c r="AW147" i="1"/>
  <c r="AU147" i="1"/>
  <c r="AS147" i="1"/>
  <c r="AQ147" i="1"/>
  <c r="AO147" i="1"/>
  <c r="AM147" i="1"/>
  <c r="AK147" i="1"/>
  <c r="AI147" i="1"/>
  <c r="AG147" i="1"/>
  <c r="AE147" i="1"/>
  <c r="AC147" i="1"/>
  <c r="AA147" i="1"/>
  <c r="Y147" i="1"/>
  <c r="W147" i="1"/>
  <c r="U147" i="1"/>
  <c r="S147" i="1"/>
  <c r="Q147" i="1"/>
  <c r="O147" i="1"/>
  <c r="M147" i="1"/>
  <c r="CT146" i="1"/>
  <c r="CS146" i="1"/>
  <c r="CQ146" i="1"/>
  <c r="CO146" i="1"/>
  <c r="CM146" i="1"/>
  <c r="CK146" i="1"/>
  <c r="CI146" i="1"/>
  <c r="CG146" i="1"/>
  <c r="CE146" i="1"/>
  <c r="CC146" i="1"/>
  <c r="CA146" i="1"/>
  <c r="BY146" i="1"/>
  <c r="BW146" i="1"/>
  <c r="BU146" i="1"/>
  <c r="BS146" i="1"/>
  <c r="BQ146" i="1"/>
  <c r="BO146" i="1"/>
  <c r="BM146" i="1"/>
  <c r="BK146" i="1"/>
  <c r="BI146" i="1"/>
  <c r="BG146" i="1"/>
  <c r="BE146" i="1"/>
  <c r="BC146" i="1"/>
  <c r="BA146" i="1"/>
  <c r="AY146" i="1"/>
  <c r="AW146" i="1"/>
  <c r="AU146" i="1"/>
  <c r="AS146" i="1"/>
  <c r="AQ146" i="1"/>
  <c r="AO146" i="1"/>
  <c r="AM146" i="1"/>
  <c r="AK146" i="1"/>
  <c r="AI146" i="1"/>
  <c r="AG146" i="1"/>
  <c r="AE146" i="1"/>
  <c r="AC146" i="1"/>
  <c r="AA146" i="1"/>
  <c r="Y146" i="1"/>
  <c r="W146" i="1"/>
  <c r="U146" i="1"/>
  <c r="S146" i="1"/>
  <c r="Q146" i="1"/>
  <c r="O146" i="1"/>
  <c r="M146" i="1"/>
  <c r="CT145" i="1"/>
  <c r="CS145" i="1"/>
  <c r="CQ145" i="1"/>
  <c r="CO145" i="1"/>
  <c r="CM145" i="1"/>
  <c r="CK145" i="1"/>
  <c r="CI145" i="1"/>
  <c r="CG145" i="1"/>
  <c r="CE145" i="1"/>
  <c r="CC145" i="1"/>
  <c r="CA145" i="1"/>
  <c r="BY145" i="1"/>
  <c r="BW145" i="1"/>
  <c r="BU145" i="1"/>
  <c r="BS145" i="1"/>
  <c r="BQ145" i="1"/>
  <c r="BO145" i="1"/>
  <c r="BM145" i="1"/>
  <c r="BK145" i="1"/>
  <c r="BI145" i="1"/>
  <c r="BG145" i="1"/>
  <c r="BE145" i="1"/>
  <c r="BC145" i="1"/>
  <c r="BA145" i="1"/>
  <c r="AY145" i="1"/>
  <c r="AW145" i="1"/>
  <c r="AU145" i="1"/>
  <c r="AS145" i="1"/>
  <c r="AQ145" i="1"/>
  <c r="AO145" i="1"/>
  <c r="AM145" i="1"/>
  <c r="AK145" i="1"/>
  <c r="AI145" i="1"/>
  <c r="AG145" i="1"/>
  <c r="AE145" i="1"/>
  <c r="AC145" i="1"/>
  <c r="AA145" i="1"/>
  <c r="Y145" i="1"/>
  <c r="W145" i="1"/>
  <c r="U145" i="1"/>
  <c r="S145" i="1"/>
  <c r="Q145" i="1"/>
  <c r="O145" i="1"/>
  <c r="M145" i="1"/>
  <c r="CT144" i="1"/>
  <c r="CT143" i="1" s="1"/>
  <c r="CS144" i="1"/>
  <c r="CS143" i="1" s="1"/>
  <c r="CQ144" i="1"/>
  <c r="CQ143" i="1" s="1"/>
  <c r="CO144" i="1"/>
  <c r="CM144" i="1"/>
  <c r="CM143" i="1" s="1"/>
  <c r="CK144" i="1"/>
  <c r="CK143" i="1" s="1"/>
  <c r="CI144" i="1"/>
  <c r="CI143" i="1" s="1"/>
  <c r="CG144" i="1"/>
  <c r="CE144" i="1"/>
  <c r="CE143" i="1" s="1"/>
  <c r="CC144" i="1"/>
  <c r="CC143" i="1" s="1"/>
  <c r="CA144" i="1"/>
  <c r="CA143" i="1" s="1"/>
  <c r="BY144" i="1"/>
  <c r="BW144" i="1"/>
  <c r="BW143" i="1" s="1"/>
  <c r="BU144" i="1"/>
  <c r="BU143" i="1" s="1"/>
  <c r="BS144" i="1"/>
  <c r="BS143" i="1" s="1"/>
  <c r="BQ144" i="1"/>
  <c r="BO144" i="1"/>
  <c r="BO143" i="1" s="1"/>
  <c r="BM144" i="1"/>
  <c r="BM143" i="1" s="1"/>
  <c r="BK144" i="1"/>
  <c r="BK143" i="1" s="1"/>
  <c r="BI144" i="1"/>
  <c r="BI143" i="1" s="1"/>
  <c r="BG144" i="1"/>
  <c r="BG143" i="1" s="1"/>
  <c r="BE144" i="1"/>
  <c r="BE143" i="1" s="1"/>
  <c r="BC144" i="1"/>
  <c r="BC143" i="1" s="1"/>
  <c r="BA144" i="1"/>
  <c r="BA143" i="1" s="1"/>
  <c r="AY144" i="1"/>
  <c r="AY143" i="1" s="1"/>
  <c r="AW144" i="1"/>
  <c r="AW143" i="1" s="1"/>
  <c r="AU144" i="1"/>
  <c r="AU143" i="1" s="1"/>
  <c r="AS144" i="1"/>
  <c r="AQ144" i="1"/>
  <c r="AQ143" i="1" s="1"/>
  <c r="AO144" i="1"/>
  <c r="AO143" i="1" s="1"/>
  <c r="AM144" i="1"/>
  <c r="AM143" i="1" s="1"/>
  <c r="AK144" i="1"/>
  <c r="AI144" i="1"/>
  <c r="AI143" i="1" s="1"/>
  <c r="AG144" i="1"/>
  <c r="AG143" i="1" s="1"/>
  <c r="AE144" i="1"/>
  <c r="AC144" i="1"/>
  <c r="AC143" i="1" s="1"/>
  <c r="AA144" i="1"/>
  <c r="AA143" i="1" s="1"/>
  <c r="Y144" i="1"/>
  <c r="Y143" i="1" s="1"/>
  <c r="W144" i="1"/>
  <c r="U144" i="1"/>
  <c r="S144" i="1"/>
  <c r="S143" i="1" s="1"/>
  <c r="Q144" i="1"/>
  <c r="O144" i="1"/>
  <c r="M144" i="1"/>
  <c r="CR143" i="1"/>
  <c r="CP143" i="1"/>
  <c r="CL143" i="1"/>
  <c r="CJ143" i="1"/>
  <c r="CH143" i="1"/>
  <c r="CG143" i="1"/>
  <c r="CF143" i="1"/>
  <c r="CD143" i="1"/>
  <c r="CB143" i="1"/>
  <c r="BZ143" i="1"/>
  <c r="BY143" i="1"/>
  <c r="BX143" i="1"/>
  <c r="BV143" i="1"/>
  <c r="BT143" i="1"/>
  <c r="BR143" i="1"/>
  <c r="BQ143" i="1"/>
  <c r="BP143" i="1"/>
  <c r="BN143" i="1"/>
  <c r="BL143" i="1"/>
  <c r="BJ143" i="1"/>
  <c r="BH143" i="1"/>
  <c r="BF143" i="1"/>
  <c r="BD143" i="1"/>
  <c r="BB143" i="1"/>
  <c r="AZ143" i="1"/>
  <c r="AX143" i="1"/>
  <c r="AV143" i="1"/>
  <c r="AT143" i="1"/>
  <c r="AS143" i="1"/>
  <c r="AR143" i="1"/>
  <c r="AP143" i="1"/>
  <c r="AN143" i="1"/>
  <c r="AL143" i="1"/>
  <c r="AK143" i="1"/>
  <c r="AH143" i="1"/>
  <c r="AF143" i="1"/>
  <c r="AD143" i="1"/>
  <c r="AB143" i="1"/>
  <c r="Z143" i="1"/>
  <c r="X143" i="1"/>
  <c r="V143" i="1"/>
  <c r="U143" i="1"/>
  <c r="T143" i="1"/>
  <c r="R143" i="1"/>
  <c r="Q143" i="1"/>
  <c r="P143" i="1"/>
  <c r="N143" i="1"/>
  <c r="M143" i="1"/>
  <c r="L143" i="1"/>
  <c r="CT142" i="1"/>
  <c r="CS142" i="1"/>
  <c r="CQ142" i="1"/>
  <c r="CO142" i="1"/>
  <c r="CM142" i="1"/>
  <c r="CK142" i="1"/>
  <c r="CI142" i="1"/>
  <c r="CG142" i="1"/>
  <c r="CE142" i="1"/>
  <c r="CC142" i="1"/>
  <c r="CA142" i="1"/>
  <c r="BY142" i="1"/>
  <c r="BW142" i="1"/>
  <c r="BU142" i="1"/>
  <c r="BS142" i="1"/>
  <c r="BQ142" i="1"/>
  <c r="BO142" i="1"/>
  <c r="BM142" i="1"/>
  <c r="BK142" i="1"/>
  <c r="BI142" i="1"/>
  <c r="BG142" i="1"/>
  <c r="BE142" i="1"/>
  <c r="BC142" i="1"/>
  <c r="BA142" i="1"/>
  <c r="AY142" i="1"/>
  <c r="AW142" i="1"/>
  <c r="AU142" i="1"/>
  <c r="AS142" i="1"/>
  <c r="AQ142" i="1"/>
  <c r="AO142" i="1"/>
  <c r="AM142" i="1"/>
  <c r="AK142" i="1"/>
  <c r="AI142" i="1"/>
  <c r="AG142" i="1"/>
  <c r="AE142" i="1"/>
  <c r="AC142" i="1"/>
  <c r="AA142" i="1"/>
  <c r="Y142" i="1"/>
  <c r="W142" i="1"/>
  <c r="U142" i="1"/>
  <c r="S142" i="1"/>
  <c r="Q142" i="1"/>
  <c r="O142" i="1"/>
  <c r="M142" i="1"/>
  <c r="CT141" i="1"/>
  <c r="CS141" i="1"/>
  <c r="CQ141" i="1"/>
  <c r="CO141" i="1"/>
  <c r="CM141" i="1"/>
  <c r="CK141" i="1"/>
  <c r="CI141" i="1"/>
  <c r="CG141" i="1"/>
  <c r="CE141" i="1"/>
  <c r="CC141" i="1"/>
  <c r="CA141" i="1"/>
  <c r="BY141" i="1"/>
  <c r="BW141" i="1"/>
  <c r="BU141" i="1"/>
  <c r="BS141" i="1"/>
  <c r="BQ141" i="1"/>
  <c r="BO141" i="1"/>
  <c r="BM141" i="1"/>
  <c r="BK141" i="1"/>
  <c r="BI141" i="1"/>
  <c r="BG141" i="1"/>
  <c r="BE141" i="1"/>
  <c r="BC141" i="1"/>
  <c r="BA141" i="1"/>
  <c r="AY141" i="1"/>
  <c r="AW141" i="1"/>
  <c r="AU141" i="1"/>
  <c r="AS141" i="1"/>
  <c r="AQ141" i="1"/>
  <c r="AO141" i="1"/>
  <c r="AM141" i="1"/>
  <c r="AK141" i="1"/>
  <c r="AI141" i="1"/>
  <c r="AG141" i="1"/>
  <c r="AE141" i="1"/>
  <c r="AC141" i="1"/>
  <c r="AA141" i="1"/>
  <c r="Y141" i="1"/>
  <c r="W141" i="1"/>
  <c r="U141" i="1"/>
  <c r="S141" i="1"/>
  <c r="Q141" i="1"/>
  <c r="O141" i="1"/>
  <c r="M141" i="1"/>
  <c r="CT140" i="1"/>
  <c r="CS140" i="1"/>
  <c r="CQ140" i="1"/>
  <c r="CO140" i="1"/>
  <c r="CM140" i="1"/>
  <c r="CK140" i="1"/>
  <c r="CI140" i="1"/>
  <c r="CG140" i="1"/>
  <c r="CE140" i="1"/>
  <c r="CC140" i="1"/>
  <c r="CA140" i="1"/>
  <c r="BY140" i="1"/>
  <c r="BW140" i="1"/>
  <c r="BU140" i="1"/>
  <c r="BS140" i="1"/>
  <c r="BQ140" i="1"/>
  <c r="BO140" i="1"/>
  <c r="BM140" i="1"/>
  <c r="BK140" i="1"/>
  <c r="BI140" i="1"/>
  <c r="BG140" i="1"/>
  <c r="BE140" i="1"/>
  <c r="BC140" i="1"/>
  <c r="BA140" i="1"/>
  <c r="AY140" i="1"/>
  <c r="AW140" i="1"/>
  <c r="AU140" i="1"/>
  <c r="AS140" i="1"/>
  <c r="AQ140" i="1"/>
  <c r="AO140" i="1"/>
  <c r="AM140" i="1"/>
  <c r="AK140" i="1"/>
  <c r="AI140" i="1"/>
  <c r="AG140" i="1"/>
  <c r="AE140" i="1"/>
  <c r="AC140" i="1"/>
  <c r="AA140" i="1"/>
  <c r="Y140" i="1"/>
  <c r="W140" i="1"/>
  <c r="U140" i="1"/>
  <c r="S140" i="1"/>
  <c r="Q140" i="1"/>
  <c r="O140" i="1"/>
  <c r="M140" i="1"/>
  <c r="CT139" i="1"/>
  <c r="CS139" i="1"/>
  <c r="CQ139" i="1"/>
  <c r="CO139" i="1"/>
  <c r="CM139" i="1"/>
  <c r="CK139" i="1"/>
  <c r="CI139" i="1"/>
  <c r="CG139" i="1"/>
  <c r="CE139" i="1"/>
  <c r="CC139" i="1"/>
  <c r="CA139" i="1"/>
  <c r="BY139" i="1"/>
  <c r="BW139" i="1"/>
  <c r="BU139" i="1"/>
  <c r="BS139" i="1"/>
  <c r="BQ139" i="1"/>
  <c r="BO139" i="1"/>
  <c r="BM139" i="1"/>
  <c r="BK139" i="1"/>
  <c r="BI139" i="1"/>
  <c r="BG139" i="1"/>
  <c r="BE139" i="1"/>
  <c r="BC139" i="1"/>
  <c r="BA139" i="1"/>
  <c r="AY139" i="1"/>
  <c r="AW139" i="1"/>
  <c r="AU139" i="1"/>
  <c r="AS139" i="1"/>
  <c r="AQ139" i="1"/>
  <c r="AO139" i="1"/>
  <c r="AM139" i="1"/>
  <c r="AK139" i="1"/>
  <c r="AI139" i="1"/>
  <c r="AG139" i="1"/>
  <c r="AE139" i="1"/>
  <c r="AC139" i="1"/>
  <c r="AA139" i="1"/>
  <c r="Y139" i="1"/>
  <c r="W139" i="1"/>
  <c r="U139" i="1"/>
  <c r="S139" i="1"/>
  <c r="Q139" i="1"/>
  <c r="O139" i="1"/>
  <c r="M139" i="1"/>
  <c r="CT138" i="1"/>
  <c r="CS138" i="1"/>
  <c r="CQ138" i="1"/>
  <c r="CO138" i="1"/>
  <c r="CM138" i="1"/>
  <c r="CK138" i="1"/>
  <c r="CI138" i="1"/>
  <c r="CG138" i="1"/>
  <c r="CE138" i="1"/>
  <c r="CC138" i="1"/>
  <c r="CA138" i="1"/>
  <c r="BY138" i="1"/>
  <c r="BW138" i="1"/>
  <c r="BU138" i="1"/>
  <c r="BS138" i="1"/>
  <c r="BQ138" i="1"/>
  <c r="BO138" i="1"/>
  <c r="BM138" i="1"/>
  <c r="BK138" i="1"/>
  <c r="BI138" i="1"/>
  <c r="BG138" i="1"/>
  <c r="BE138" i="1"/>
  <c r="BC138" i="1"/>
  <c r="BA138" i="1"/>
  <c r="AY138" i="1"/>
  <c r="AW138" i="1"/>
  <c r="AU138" i="1"/>
  <c r="AS138" i="1"/>
  <c r="AQ138" i="1"/>
  <c r="AO138" i="1"/>
  <c r="AM138" i="1"/>
  <c r="AK138" i="1"/>
  <c r="AI138" i="1"/>
  <c r="AG138" i="1"/>
  <c r="AE138" i="1"/>
  <c r="AC138" i="1"/>
  <c r="AA138" i="1"/>
  <c r="Y138" i="1"/>
  <c r="W138" i="1"/>
  <c r="U138" i="1"/>
  <c r="S138" i="1"/>
  <c r="Q138" i="1"/>
  <c r="O138" i="1"/>
  <c r="M138" i="1"/>
  <c r="CT137" i="1"/>
  <c r="CT136" i="1" s="1"/>
  <c r="CS137" i="1"/>
  <c r="CQ137" i="1"/>
  <c r="CQ136" i="1" s="1"/>
  <c r="CO137" i="1"/>
  <c r="CM137" i="1"/>
  <c r="CK137" i="1"/>
  <c r="CI137" i="1"/>
  <c r="CI136" i="1" s="1"/>
  <c r="CG137" i="1"/>
  <c r="CG136" i="1" s="1"/>
  <c r="CE137" i="1"/>
  <c r="CC137" i="1"/>
  <c r="CA137" i="1"/>
  <c r="CA136" i="1" s="1"/>
  <c r="BY137" i="1"/>
  <c r="BY136" i="1" s="1"/>
  <c r="BW137" i="1"/>
  <c r="BU137" i="1"/>
  <c r="BS137" i="1"/>
  <c r="BS136" i="1" s="1"/>
  <c r="BQ137" i="1"/>
  <c r="BQ136" i="1" s="1"/>
  <c r="BO137" i="1"/>
  <c r="BM137" i="1"/>
  <c r="BK137" i="1"/>
  <c r="BK136" i="1" s="1"/>
  <c r="BI137" i="1"/>
  <c r="BI136" i="1" s="1"/>
  <c r="BG137" i="1"/>
  <c r="BE137" i="1"/>
  <c r="BC137" i="1"/>
  <c r="BC136" i="1" s="1"/>
  <c r="BA137" i="1"/>
  <c r="BA136" i="1" s="1"/>
  <c r="AY137" i="1"/>
  <c r="AW137" i="1"/>
  <c r="AU137" i="1"/>
  <c r="AU136" i="1" s="1"/>
  <c r="AS137" i="1"/>
  <c r="AS136" i="1" s="1"/>
  <c r="AQ137" i="1"/>
  <c r="AO137" i="1"/>
  <c r="AM137" i="1"/>
  <c r="AM136" i="1" s="1"/>
  <c r="AK137" i="1"/>
  <c r="AK136" i="1" s="1"/>
  <c r="AI137" i="1"/>
  <c r="AG137" i="1"/>
  <c r="AE137" i="1"/>
  <c r="AE136" i="1" s="1"/>
  <c r="AC137" i="1"/>
  <c r="AC136" i="1" s="1"/>
  <c r="AA137" i="1"/>
  <c r="Y137" i="1"/>
  <c r="W137" i="1"/>
  <c r="W136" i="1" s="1"/>
  <c r="U137" i="1"/>
  <c r="U136" i="1" s="1"/>
  <c r="S137" i="1"/>
  <c r="Q137" i="1"/>
  <c r="O137" i="1"/>
  <c r="M137" i="1"/>
  <c r="M136" i="1" s="1"/>
  <c r="CS136" i="1"/>
  <c r="CR136" i="1"/>
  <c r="CP136" i="1"/>
  <c r="CO136" i="1"/>
  <c r="CL136" i="1"/>
  <c r="CJ136" i="1"/>
  <c r="CH136" i="1"/>
  <c r="CF136" i="1"/>
  <c r="CD136" i="1"/>
  <c r="CB136" i="1"/>
  <c r="BZ136" i="1"/>
  <c r="BX136" i="1"/>
  <c r="BV136" i="1"/>
  <c r="BT136" i="1"/>
  <c r="BR136" i="1"/>
  <c r="BP136" i="1"/>
  <c r="BN136" i="1"/>
  <c r="BL136" i="1"/>
  <c r="BJ136" i="1"/>
  <c r="BH136" i="1"/>
  <c r="BF136" i="1"/>
  <c r="BD136" i="1"/>
  <c r="BB136" i="1"/>
  <c r="AZ136" i="1"/>
  <c r="AX136" i="1"/>
  <c r="AV136" i="1"/>
  <c r="AT136" i="1"/>
  <c r="AR136" i="1"/>
  <c r="AP136" i="1"/>
  <c r="AN136" i="1"/>
  <c r="AL136" i="1"/>
  <c r="AJ136" i="1"/>
  <c r="AH136" i="1"/>
  <c r="AF136" i="1"/>
  <c r="AD136" i="1"/>
  <c r="AB136" i="1"/>
  <c r="Z136" i="1"/>
  <c r="X136" i="1"/>
  <c r="V136" i="1"/>
  <c r="T136" i="1"/>
  <c r="R136" i="1"/>
  <c r="P136" i="1"/>
  <c r="N136" i="1"/>
  <c r="L136" i="1"/>
  <c r="CT135" i="1"/>
  <c r="CS135" i="1"/>
  <c r="CQ135" i="1"/>
  <c r="CO135" i="1"/>
  <c r="CM135" i="1"/>
  <c r="CK135" i="1"/>
  <c r="CI135" i="1"/>
  <c r="CG135" i="1"/>
  <c r="CE135" i="1"/>
  <c r="CC135" i="1"/>
  <c r="CA135" i="1"/>
  <c r="BY135" i="1"/>
  <c r="BW135" i="1"/>
  <c r="BU135" i="1"/>
  <c r="BS135" i="1"/>
  <c r="BQ135" i="1"/>
  <c r="BO135" i="1"/>
  <c r="BM135" i="1"/>
  <c r="BK135" i="1"/>
  <c r="BI135" i="1"/>
  <c r="BG135" i="1"/>
  <c r="BE135" i="1"/>
  <c r="BC135" i="1"/>
  <c r="BA135" i="1"/>
  <c r="AY135" i="1"/>
  <c r="AW135" i="1"/>
  <c r="AU135" i="1"/>
  <c r="AS135" i="1"/>
  <c r="AQ135" i="1"/>
  <c r="AO135" i="1"/>
  <c r="AM135" i="1"/>
  <c r="AK135" i="1"/>
  <c r="AI135" i="1"/>
  <c r="AG135" i="1"/>
  <c r="AE135" i="1"/>
  <c r="AC135" i="1"/>
  <c r="AA135" i="1"/>
  <c r="Y135" i="1"/>
  <c r="W135" i="1"/>
  <c r="U135" i="1"/>
  <c r="S135" i="1"/>
  <c r="Q135" i="1"/>
  <c r="O135" i="1"/>
  <c r="M135" i="1"/>
  <c r="CT134" i="1"/>
  <c r="CS134" i="1"/>
  <c r="CQ134" i="1"/>
  <c r="CO134" i="1"/>
  <c r="CM134" i="1"/>
  <c r="CK134" i="1"/>
  <c r="CI134" i="1"/>
  <c r="CG134" i="1"/>
  <c r="CE134" i="1"/>
  <c r="CC134" i="1"/>
  <c r="CA134" i="1"/>
  <c r="BY134" i="1"/>
  <c r="BW134" i="1"/>
  <c r="BU134" i="1"/>
  <c r="BS134" i="1"/>
  <c r="BQ134" i="1"/>
  <c r="BO134" i="1"/>
  <c r="BM134" i="1"/>
  <c r="BK134" i="1"/>
  <c r="BI134" i="1"/>
  <c r="BG134" i="1"/>
  <c r="BE134" i="1"/>
  <c r="BC134" i="1"/>
  <c r="BA134" i="1"/>
  <c r="AY134" i="1"/>
  <c r="AW134" i="1"/>
  <c r="AU134" i="1"/>
  <c r="AS134" i="1"/>
  <c r="AQ134" i="1"/>
  <c r="AO134" i="1"/>
  <c r="AM134" i="1"/>
  <c r="AK134" i="1"/>
  <c r="AI134" i="1"/>
  <c r="AG134" i="1"/>
  <c r="AE134" i="1"/>
  <c r="AC134" i="1"/>
  <c r="AA134" i="1"/>
  <c r="Y134" i="1"/>
  <c r="W134" i="1"/>
  <c r="U134" i="1"/>
  <c r="S134" i="1"/>
  <c r="Q134" i="1"/>
  <c r="O134" i="1"/>
  <c r="M134" i="1"/>
  <c r="CT133" i="1"/>
  <c r="CS133" i="1"/>
  <c r="CQ133" i="1"/>
  <c r="CO133" i="1"/>
  <c r="CM133" i="1"/>
  <c r="CK133" i="1"/>
  <c r="CI133" i="1"/>
  <c r="CG133" i="1"/>
  <c r="CE133" i="1"/>
  <c r="CC133" i="1"/>
  <c r="CA133" i="1"/>
  <c r="BY133" i="1"/>
  <c r="BW133" i="1"/>
  <c r="BU133" i="1"/>
  <c r="BS133" i="1"/>
  <c r="BQ133" i="1"/>
  <c r="BO133" i="1"/>
  <c r="BM133" i="1"/>
  <c r="BK133" i="1"/>
  <c r="BI133" i="1"/>
  <c r="BG133" i="1"/>
  <c r="BE133" i="1"/>
  <c r="BC133" i="1"/>
  <c r="BA133" i="1"/>
  <c r="AY133" i="1"/>
  <c r="AW133" i="1"/>
  <c r="AU133" i="1"/>
  <c r="AS133" i="1"/>
  <c r="AQ133" i="1"/>
  <c r="AO133" i="1"/>
  <c r="AM133" i="1"/>
  <c r="AK133" i="1"/>
  <c r="AI133" i="1"/>
  <c r="AG133" i="1"/>
  <c r="AE133" i="1"/>
  <c r="AC133" i="1"/>
  <c r="AA133" i="1"/>
  <c r="Y133" i="1"/>
  <c r="W133" i="1"/>
  <c r="U133" i="1"/>
  <c r="S133" i="1"/>
  <c r="Q133" i="1"/>
  <c r="O133" i="1"/>
  <c r="M133" i="1"/>
  <c r="CT132" i="1"/>
  <c r="CS132" i="1"/>
  <c r="CQ132" i="1"/>
  <c r="CQ131" i="1" s="1"/>
  <c r="CO132" i="1"/>
  <c r="CO131" i="1" s="1"/>
  <c r="CM132" i="1"/>
  <c r="CM131" i="1" s="1"/>
  <c r="CK132" i="1"/>
  <c r="CI132" i="1"/>
  <c r="CI131" i="1" s="1"/>
  <c r="CG132" i="1"/>
  <c r="CG131" i="1" s="1"/>
  <c r="CE132" i="1"/>
  <c r="CE131" i="1" s="1"/>
  <c r="CC132" i="1"/>
  <c r="CA132" i="1"/>
  <c r="CA131" i="1" s="1"/>
  <c r="BY132" i="1"/>
  <c r="BY131" i="1" s="1"/>
  <c r="BW132" i="1"/>
  <c r="BW131" i="1" s="1"/>
  <c r="BU132" i="1"/>
  <c r="BS132" i="1"/>
  <c r="BS131" i="1" s="1"/>
  <c r="BQ132" i="1"/>
  <c r="BQ131" i="1" s="1"/>
  <c r="BO132" i="1"/>
  <c r="BO131" i="1" s="1"/>
  <c r="BM132" i="1"/>
  <c r="BK132" i="1"/>
  <c r="BK131" i="1" s="1"/>
  <c r="BI132" i="1"/>
  <c r="BI131" i="1" s="1"/>
  <c r="BG132" i="1"/>
  <c r="BE132" i="1"/>
  <c r="BC132" i="1"/>
  <c r="BC131" i="1" s="1"/>
  <c r="BA132" i="1"/>
  <c r="BA131" i="1" s="1"/>
  <c r="AY132" i="1"/>
  <c r="AY131" i="1" s="1"/>
  <c r="AW132" i="1"/>
  <c r="AU132" i="1"/>
  <c r="AS132" i="1"/>
  <c r="AS131" i="1" s="1"/>
  <c r="AQ132" i="1"/>
  <c r="AQ131" i="1" s="1"/>
  <c r="AO132" i="1"/>
  <c r="AM132" i="1"/>
  <c r="AM131" i="1" s="1"/>
  <c r="AK132" i="1"/>
  <c r="AK131" i="1" s="1"/>
  <c r="AI132" i="1"/>
  <c r="AI131" i="1" s="1"/>
  <c r="AG132" i="1"/>
  <c r="AE132" i="1"/>
  <c r="AC132" i="1"/>
  <c r="AC131" i="1" s="1"/>
  <c r="AA132" i="1"/>
  <c r="AA131" i="1" s="1"/>
  <c r="Y132" i="1"/>
  <c r="W132" i="1"/>
  <c r="U132" i="1"/>
  <c r="U131" i="1" s="1"/>
  <c r="S132" i="1"/>
  <c r="S131" i="1" s="1"/>
  <c r="Q132" i="1"/>
  <c r="O132" i="1"/>
  <c r="M132" i="1"/>
  <c r="CR131" i="1"/>
  <c r="CP131" i="1"/>
  <c r="CL131" i="1"/>
  <c r="CJ131" i="1"/>
  <c r="CH131" i="1"/>
  <c r="CF131" i="1"/>
  <c r="CD131" i="1"/>
  <c r="CB131" i="1"/>
  <c r="BZ131" i="1"/>
  <c r="BX131" i="1"/>
  <c r="BV131" i="1"/>
  <c r="BT131" i="1"/>
  <c r="BR131" i="1"/>
  <c r="BP131" i="1"/>
  <c r="BN131" i="1"/>
  <c r="BL131" i="1"/>
  <c r="BJ131" i="1"/>
  <c r="BH131" i="1"/>
  <c r="BG131" i="1"/>
  <c r="BF131" i="1"/>
  <c r="BD131" i="1"/>
  <c r="BB131" i="1"/>
  <c r="AZ131" i="1"/>
  <c r="AX131" i="1"/>
  <c r="AV131" i="1"/>
  <c r="AU131" i="1"/>
  <c r="AT131" i="1"/>
  <c r="AR131" i="1"/>
  <c r="AP131" i="1"/>
  <c r="AN131" i="1"/>
  <c r="AL131" i="1"/>
  <c r="AH131" i="1"/>
  <c r="AF131" i="1"/>
  <c r="AD131" i="1"/>
  <c r="AB131" i="1"/>
  <c r="Z131" i="1"/>
  <c r="Y131" i="1"/>
  <c r="X131" i="1"/>
  <c r="V131" i="1"/>
  <c r="T131" i="1"/>
  <c r="R131" i="1"/>
  <c r="P131" i="1"/>
  <c r="N131" i="1"/>
  <c r="L131" i="1"/>
  <c r="CT130" i="1"/>
  <c r="CS130" i="1"/>
  <c r="CQ130" i="1"/>
  <c r="CO130" i="1"/>
  <c r="CO129" i="1" s="1"/>
  <c r="CM130" i="1"/>
  <c r="CM129" i="1" s="1"/>
  <c r="CK130" i="1"/>
  <c r="CK129" i="1" s="1"/>
  <c r="CI130" i="1"/>
  <c r="CI129" i="1" s="1"/>
  <c r="CG130" i="1"/>
  <c r="CG129" i="1" s="1"/>
  <c r="CE130" i="1"/>
  <c r="CE129" i="1" s="1"/>
  <c r="CC130" i="1"/>
  <c r="CC129" i="1" s="1"/>
  <c r="CA130" i="1"/>
  <c r="CA129" i="1" s="1"/>
  <c r="BY130" i="1"/>
  <c r="BY129" i="1" s="1"/>
  <c r="BW130" i="1"/>
  <c r="BW129" i="1" s="1"/>
  <c r="BU130" i="1"/>
  <c r="BU129" i="1" s="1"/>
  <c r="BS130" i="1"/>
  <c r="BS129" i="1" s="1"/>
  <c r="BQ130" i="1"/>
  <c r="BQ129" i="1" s="1"/>
  <c r="BO130" i="1"/>
  <c r="BO129" i="1" s="1"/>
  <c r="BM130" i="1"/>
  <c r="BM129" i="1" s="1"/>
  <c r="BK130" i="1"/>
  <c r="BI130" i="1"/>
  <c r="BI129" i="1" s="1"/>
  <c r="BG130" i="1"/>
  <c r="BG129" i="1" s="1"/>
  <c r="BE130" i="1"/>
  <c r="BE129" i="1" s="1"/>
  <c r="BC130" i="1"/>
  <c r="BC129" i="1" s="1"/>
  <c r="BA130" i="1"/>
  <c r="BA129" i="1" s="1"/>
  <c r="AY130" i="1"/>
  <c r="AW130" i="1"/>
  <c r="AW129" i="1" s="1"/>
  <c r="AU130" i="1"/>
  <c r="AU129" i="1" s="1"/>
  <c r="AS130" i="1"/>
  <c r="AS129" i="1" s="1"/>
  <c r="AQ130" i="1"/>
  <c r="AQ129" i="1" s="1"/>
  <c r="AO130" i="1"/>
  <c r="AO129" i="1" s="1"/>
  <c r="AM130" i="1"/>
  <c r="AM129" i="1" s="1"/>
  <c r="AK130" i="1"/>
  <c r="AK129" i="1" s="1"/>
  <c r="AI130" i="1"/>
  <c r="AI129" i="1" s="1"/>
  <c r="AG130" i="1"/>
  <c r="AG129" i="1" s="1"/>
  <c r="AE130" i="1"/>
  <c r="AE129" i="1" s="1"/>
  <c r="AC130" i="1"/>
  <c r="AC129" i="1" s="1"/>
  <c r="AA130" i="1"/>
  <c r="AA129" i="1" s="1"/>
  <c r="Y130" i="1"/>
  <c r="W130" i="1"/>
  <c r="W129" i="1" s="1"/>
  <c r="U130" i="1"/>
  <c r="U129" i="1" s="1"/>
  <c r="S130" i="1"/>
  <c r="S129" i="1" s="1"/>
  <c r="Q130" i="1"/>
  <c r="Q129" i="1" s="1"/>
  <c r="O130" i="1"/>
  <c r="O129" i="1" s="1"/>
  <c r="M130" i="1"/>
  <c r="M129" i="1" s="1"/>
  <c r="CS129" i="1"/>
  <c r="CR129" i="1"/>
  <c r="CQ129" i="1"/>
  <c r="CP129" i="1"/>
  <c r="CL129" i="1"/>
  <c r="CJ129" i="1"/>
  <c r="CH129" i="1"/>
  <c r="CF129" i="1"/>
  <c r="CD129" i="1"/>
  <c r="CB129" i="1"/>
  <c r="BZ129" i="1"/>
  <c r="BX129" i="1"/>
  <c r="BV129" i="1"/>
  <c r="BT129" i="1"/>
  <c r="BR129" i="1"/>
  <c r="BP129" i="1"/>
  <c r="BN129" i="1"/>
  <c r="BL129" i="1"/>
  <c r="BK129" i="1"/>
  <c r="BJ129" i="1"/>
  <c r="BH129" i="1"/>
  <c r="BF129" i="1"/>
  <c r="BD129" i="1"/>
  <c r="BB129" i="1"/>
  <c r="AZ129" i="1"/>
  <c r="AY129" i="1"/>
  <c r="AX129" i="1"/>
  <c r="AV129" i="1"/>
  <c r="AT129" i="1"/>
  <c r="AR129" i="1"/>
  <c r="AP129" i="1"/>
  <c r="AN129" i="1"/>
  <c r="AL129" i="1"/>
  <c r="AH129" i="1"/>
  <c r="AF129" i="1"/>
  <c r="AD129" i="1"/>
  <c r="AB129" i="1"/>
  <c r="Z129" i="1"/>
  <c r="Y129" i="1"/>
  <c r="X129" i="1"/>
  <c r="V129" i="1"/>
  <c r="T129" i="1"/>
  <c r="R129" i="1"/>
  <c r="P129" i="1"/>
  <c r="N129" i="1"/>
  <c r="L129" i="1"/>
  <c r="CT128" i="1"/>
  <c r="CT127" i="1" s="1"/>
  <c r="CS128" i="1"/>
  <c r="CS127" i="1" s="1"/>
  <c r="CQ128" i="1"/>
  <c r="CQ127" i="1" s="1"/>
  <c r="CO128" i="1"/>
  <c r="CM128" i="1"/>
  <c r="CM127" i="1" s="1"/>
  <c r="CK128" i="1"/>
  <c r="CK127" i="1" s="1"/>
  <c r="CI128" i="1"/>
  <c r="CI127" i="1" s="1"/>
  <c r="CG128" i="1"/>
  <c r="CG127" i="1" s="1"/>
  <c r="CE128" i="1"/>
  <c r="CC128" i="1"/>
  <c r="CC127" i="1" s="1"/>
  <c r="CA128" i="1"/>
  <c r="BY128" i="1"/>
  <c r="BY127" i="1" s="1"/>
  <c r="BW128" i="1"/>
  <c r="BW127" i="1" s="1"/>
  <c r="BU128" i="1"/>
  <c r="BU127" i="1" s="1"/>
  <c r="BS128" i="1"/>
  <c r="BS127" i="1" s="1"/>
  <c r="BQ128" i="1"/>
  <c r="BQ127" i="1" s="1"/>
  <c r="BO128" i="1"/>
  <c r="BO127" i="1" s="1"/>
  <c r="BM128" i="1"/>
  <c r="BK128" i="1"/>
  <c r="BK127" i="1" s="1"/>
  <c r="BI128" i="1"/>
  <c r="BI127" i="1" s="1"/>
  <c r="BG128" i="1"/>
  <c r="BG127" i="1" s="1"/>
  <c r="BE128" i="1"/>
  <c r="BE127" i="1" s="1"/>
  <c r="BC128" i="1"/>
  <c r="BC127" i="1" s="1"/>
  <c r="BA128" i="1"/>
  <c r="BA127" i="1" s="1"/>
  <c r="AY128" i="1"/>
  <c r="AY127" i="1" s="1"/>
  <c r="AW128" i="1"/>
  <c r="AW127" i="1" s="1"/>
  <c r="AU128" i="1"/>
  <c r="AU127" i="1" s="1"/>
  <c r="AS128" i="1"/>
  <c r="AS127" i="1" s="1"/>
  <c r="AQ128" i="1"/>
  <c r="AO128" i="1"/>
  <c r="AO127" i="1" s="1"/>
  <c r="AM128" i="1"/>
  <c r="AM127" i="1" s="1"/>
  <c r="AK128" i="1"/>
  <c r="AK127" i="1" s="1"/>
  <c r="AI128" i="1"/>
  <c r="AI127" i="1" s="1"/>
  <c r="AG128" i="1"/>
  <c r="AG127" i="1" s="1"/>
  <c r="AE128" i="1"/>
  <c r="AE127" i="1" s="1"/>
  <c r="AC128" i="1"/>
  <c r="AC127" i="1" s="1"/>
  <c r="AA128" i="1"/>
  <c r="Y128" i="1"/>
  <c r="Y127" i="1" s="1"/>
  <c r="W128" i="1"/>
  <c r="U128" i="1"/>
  <c r="U127" i="1" s="1"/>
  <c r="S128" i="1"/>
  <c r="S127" i="1" s="1"/>
  <c r="Q128" i="1"/>
  <c r="Q127" i="1" s="1"/>
  <c r="O128" i="1"/>
  <c r="M128" i="1"/>
  <c r="M127" i="1" s="1"/>
  <c r="CR127" i="1"/>
  <c r="CP127" i="1"/>
  <c r="CO127" i="1"/>
  <c r="CL127" i="1"/>
  <c r="CJ127" i="1"/>
  <c r="CH127" i="1"/>
  <c r="CF127" i="1"/>
  <c r="CE127" i="1"/>
  <c r="CD127" i="1"/>
  <c r="CB127" i="1"/>
  <c r="CA127" i="1"/>
  <c r="BZ127" i="1"/>
  <c r="BX127" i="1"/>
  <c r="BV127" i="1"/>
  <c r="BT127" i="1"/>
  <c r="BR127" i="1"/>
  <c r="BP127" i="1"/>
  <c r="BN127" i="1"/>
  <c r="BM127" i="1"/>
  <c r="BL127" i="1"/>
  <c r="BJ127" i="1"/>
  <c r="BH127" i="1"/>
  <c r="BF127" i="1"/>
  <c r="BD127" i="1"/>
  <c r="BB127" i="1"/>
  <c r="AZ127" i="1"/>
  <c r="AX127" i="1"/>
  <c r="AV127" i="1"/>
  <c r="AT127" i="1"/>
  <c r="AR127" i="1"/>
  <c r="AQ127" i="1"/>
  <c r="AP127" i="1"/>
  <c r="AN127" i="1"/>
  <c r="AL127" i="1"/>
  <c r="AH127" i="1"/>
  <c r="AF127" i="1"/>
  <c r="AD127" i="1"/>
  <c r="AB127" i="1"/>
  <c r="AA127" i="1"/>
  <c r="Z127" i="1"/>
  <c r="X127" i="1"/>
  <c r="W127" i="1"/>
  <c r="V127" i="1"/>
  <c r="T127" i="1"/>
  <c r="R127" i="1"/>
  <c r="P127" i="1"/>
  <c r="O127" i="1"/>
  <c r="N127" i="1"/>
  <c r="L127" i="1"/>
  <c r="CT126" i="1"/>
  <c r="CT125" i="1" s="1"/>
  <c r="CS126" i="1"/>
  <c r="CS125" i="1" s="1"/>
  <c r="CQ126" i="1"/>
  <c r="CQ125" i="1" s="1"/>
  <c r="CO126" i="1"/>
  <c r="CO125" i="1" s="1"/>
  <c r="CM126" i="1"/>
  <c r="CM125" i="1" s="1"/>
  <c r="CK126" i="1"/>
  <c r="CK125" i="1" s="1"/>
  <c r="CI126" i="1"/>
  <c r="CI125" i="1" s="1"/>
  <c r="CG126" i="1"/>
  <c r="CG125" i="1" s="1"/>
  <c r="CE126" i="1"/>
  <c r="CE125" i="1" s="1"/>
  <c r="CC126" i="1"/>
  <c r="CA126" i="1"/>
  <c r="CA125" i="1" s="1"/>
  <c r="BY126" i="1"/>
  <c r="BY125" i="1" s="1"/>
  <c r="BW126" i="1"/>
  <c r="BU126" i="1"/>
  <c r="BU125" i="1" s="1"/>
  <c r="BS126" i="1"/>
  <c r="BS125" i="1" s="1"/>
  <c r="BQ126" i="1"/>
  <c r="BO126" i="1"/>
  <c r="BO125" i="1" s="1"/>
  <c r="BM126" i="1"/>
  <c r="BM125" i="1" s="1"/>
  <c r="BK126" i="1"/>
  <c r="BK125" i="1" s="1"/>
  <c r="BI126" i="1"/>
  <c r="BI125" i="1" s="1"/>
  <c r="BG126" i="1"/>
  <c r="BG125" i="1" s="1"/>
  <c r="BE126" i="1"/>
  <c r="BE125" i="1" s="1"/>
  <c r="BC126" i="1"/>
  <c r="BC125" i="1" s="1"/>
  <c r="BA126" i="1"/>
  <c r="AY126" i="1"/>
  <c r="AY125" i="1" s="1"/>
  <c r="AW126" i="1"/>
  <c r="AW125" i="1" s="1"/>
  <c r="AU126" i="1"/>
  <c r="AU125" i="1" s="1"/>
  <c r="AS126" i="1"/>
  <c r="AS125" i="1" s="1"/>
  <c r="AQ126" i="1"/>
  <c r="AQ125" i="1" s="1"/>
  <c r="AO126" i="1"/>
  <c r="AO125" i="1" s="1"/>
  <c r="AM126" i="1"/>
  <c r="AM125" i="1" s="1"/>
  <c r="AK126" i="1"/>
  <c r="AI126" i="1"/>
  <c r="AI125" i="1" s="1"/>
  <c r="AG126" i="1"/>
  <c r="AG125" i="1" s="1"/>
  <c r="AE126" i="1"/>
  <c r="AE125" i="1" s="1"/>
  <c r="AC126" i="1"/>
  <c r="AC125" i="1" s="1"/>
  <c r="AA126" i="1"/>
  <c r="Y126" i="1"/>
  <c r="Y125" i="1" s="1"/>
  <c r="W126" i="1"/>
  <c r="W125" i="1" s="1"/>
  <c r="U126" i="1"/>
  <c r="U125" i="1" s="1"/>
  <c r="S126" i="1"/>
  <c r="S125" i="1" s="1"/>
  <c r="Q126" i="1"/>
  <c r="Q125" i="1" s="1"/>
  <c r="O126" i="1"/>
  <c r="M126" i="1"/>
  <c r="M125" i="1" s="1"/>
  <c r="CR125" i="1"/>
  <c r="CP125" i="1"/>
  <c r="CL125" i="1"/>
  <c r="CJ125" i="1"/>
  <c r="CH125" i="1"/>
  <c r="CF125" i="1"/>
  <c r="CD125" i="1"/>
  <c r="CC125" i="1"/>
  <c r="CB125" i="1"/>
  <c r="BZ125" i="1"/>
  <c r="BX125" i="1"/>
  <c r="BW125" i="1"/>
  <c r="BV125" i="1"/>
  <c r="BT125" i="1"/>
  <c r="BR125" i="1"/>
  <c r="BQ125" i="1"/>
  <c r="BP125" i="1"/>
  <c r="BN125" i="1"/>
  <c r="BL125" i="1"/>
  <c r="BJ125" i="1"/>
  <c r="BH125" i="1"/>
  <c r="BF125" i="1"/>
  <c r="BD125" i="1"/>
  <c r="BB125" i="1"/>
  <c r="BA125" i="1"/>
  <c r="AZ125" i="1"/>
  <c r="AX125" i="1"/>
  <c r="AV125" i="1"/>
  <c r="AT125" i="1"/>
  <c r="AR125" i="1"/>
  <c r="AP125" i="1"/>
  <c r="AN125" i="1"/>
  <c r="AL125" i="1"/>
  <c r="AK125" i="1"/>
  <c r="AH125" i="1"/>
  <c r="AF125" i="1"/>
  <c r="AD125" i="1"/>
  <c r="AB125" i="1"/>
  <c r="AA125" i="1"/>
  <c r="Z125" i="1"/>
  <c r="X125" i="1"/>
  <c r="V125" i="1"/>
  <c r="T125" i="1"/>
  <c r="R125" i="1"/>
  <c r="P125" i="1"/>
  <c r="N125" i="1"/>
  <c r="L125" i="1"/>
  <c r="CT124" i="1"/>
  <c r="CS124" i="1"/>
  <c r="CQ124" i="1"/>
  <c r="CO124" i="1"/>
  <c r="CM124" i="1"/>
  <c r="CK124" i="1"/>
  <c r="CI124" i="1"/>
  <c r="CG124" i="1"/>
  <c r="CE124" i="1"/>
  <c r="CC124" i="1"/>
  <c r="CA124" i="1"/>
  <c r="BY124" i="1"/>
  <c r="BW124" i="1"/>
  <c r="BU124" i="1"/>
  <c r="BS124" i="1"/>
  <c r="BQ124" i="1"/>
  <c r="BO124" i="1"/>
  <c r="BM124" i="1"/>
  <c r="BK124" i="1"/>
  <c r="BI124" i="1"/>
  <c r="BG124" i="1"/>
  <c r="BE124" i="1"/>
  <c r="BC124" i="1"/>
  <c r="BA124" i="1"/>
  <c r="AY124" i="1"/>
  <c r="AW124" i="1"/>
  <c r="AU124" i="1"/>
  <c r="AS124" i="1"/>
  <c r="AQ124" i="1"/>
  <c r="AO124" i="1"/>
  <c r="AM124" i="1"/>
  <c r="AK124" i="1"/>
  <c r="AI124" i="1"/>
  <c r="AG124" i="1"/>
  <c r="AE124" i="1"/>
  <c r="AC124" i="1"/>
  <c r="AA124" i="1"/>
  <c r="Y124" i="1"/>
  <c r="W124" i="1"/>
  <c r="U124" i="1"/>
  <c r="S124" i="1"/>
  <c r="Q124" i="1"/>
  <c r="O124" i="1"/>
  <c r="M124" i="1"/>
  <c r="CT123" i="1"/>
  <c r="CS123" i="1"/>
  <c r="CQ123" i="1"/>
  <c r="CO123" i="1"/>
  <c r="CM123" i="1"/>
  <c r="CK123" i="1"/>
  <c r="CI123" i="1"/>
  <c r="CG123" i="1"/>
  <c r="CE123" i="1"/>
  <c r="CC123" i="1"/>
  <c r="CA123" i="1"/>
  <c r="BY123" i="1"/>
  <c r="BW123" i="1"/>
  <c r="BU123" i="1"/>
  <c r="BS123" i="1"/>
  <c r="BQ123" i="1"/>
  <c r="BO123" i="1"/>
  <c r="BM123" i="1"/>
  <c r="BK123" i="1"/>
  <c r="BI123" i="1"/>
  <c r="BG123" i="1"/>
  <c r="BE123" i="1"/>
  <c r="BC123" i="1"/>
  <c r="BA123" i="1"/>
  <c r="AY123" i="1"/>
  <c r="AW123" i="1"/>
  <c r="AU123" i="1"/>
  <c r="AS123" i="1"/>
  <c r="AQ123" i="1"/>
  <c r="AO123" i="1"/>
  <c r="AM123" i="1"/>
  <c r="AK123" i="1"/>
  <c r="AI123" i="1"/>
  <c r="AG123" i="1"/>
  <c r="AE123" i="1"/>
  <c r="AC123" i="1"/>
  <c r="AA123" i="1"/>
  <c r="Y123" i="1"/>
  <c r="W123" i="1"/>
  <c r="U123" i="1"/>
  <c r="S123" i="1"/>
  <c r="Q123" i="1"/>
  <c r="O123" i="1"/>
  <c r="M123" i="1"/>
  <c r="CT122" i="1"/>
  <c r="CS122" i="1"/>
  <c r="CS121" i="1" s="1"/>
  <c r="CQ122" i="1"/>
  <c r="CO122" i="1"/>
  <c r="CM122" i="1"/>
  <c r="CM121" i="1" s="1"/>
  <c r="CK122" i="1"/>
  <c r="CI122" i="1"/>
  <c r="CI121" i="1" s="1"/>
  <c r="CG122" i="1"/>
  <c r="CG121" i="1" s="1"/>
  <c r="CE122" i="1"/>
  <c r="CE121" i="1" s="1"/>
  <c r="CC122" i="1"/>
  <c r="CC121" i="1" s="1"/>
  <c r="CA122" i="1"/>
  <c r="CA121" i="1" s="1"/>
  <c r="BY122" i="1"/>
  <c r="BY121" i="1" s="1"/>
  <c r="BW122" i="1"/>
  <c r="BW121" i="1" s="1"/>
  <c r="BU122" i="1"/>
  <c r="BU121" i="1" s="1"/>
  <c r="BS122" i="1"/>
  <c r="BS121" i="1" s="1"/>
  <c r="BQ122" i="1"/>
  <c r="BO122" i="1"/>
  <c r="BO121" i="1" s="1"/>
  <c r="BM122" i="1"/>
  <c r="BM121" i="1" s="1"/>
  <c r="BK122" i="1"/>
  <c r="BK121" i="1" s="1"/>
  <c r="BI122" i="1"/>
  <c r="BI121" i="1" s="1"/>
  <c r="BG122" i="1"/>
  <c r="BG121" i="1" s="1"/>
  <c r="BE122" i="1"/>
  <c r="BE121" i="1" s="1"/>
  <c r="BC122" i="1"/>
  <c r="BC121" i="1" s="1"/>
  <c r="BA122" i="1"/>
  <c r="BA121" i="1" s="1"/>
  <c r="AY122" i="1"/>
  <c r="AY121" i="1" s="1"/>
  <c r="AW122" i="1"/>
  <c r="AW121" i="1" s="1"/>
  <c r="AU122" i="1"/>
  <c r="AU121" i="1" s="1"/>
  <c r="AS122" i="1"/>
  <c r="AQ122" i="1"/>
  <c r="AQ121" i="1" s="1"/>
  <c r="AO122" i="1"/>
  <c r="AO121" i="1" s="1"/>
  <c r="AM122" i="1"/>
  <c r="AM121" i="1" s="1"/>
  <c r="AK122" i="1"/>
  <c r="AI122" i="1"/>
  <c r="AI121" i="1" s="1"/>
  <c r="AG122" i="1"/>
  <c r="AG121" i="1" s="1"/>
  <c r="AE122" i="1"/>
  <c r="AC122" i="1"/>
  <c r="AA122" i="1"/>
  <c r="AA121" i="1" s="1"/>
  <c r="Y122" i="1"/>
  <c r="Y121" i="1" s="1"/>
  <c r="W122" i="1"/>
  <c r="U122" i="1"/>
  <c r="U121" i="1" s="1"/>
  <c r="S122" i="1"/>
  <c r="S121" i="1" s="1"/>
  <c r="Q122" i="1"/>
  <c r="Q121" i="1" s="1"/>
  <c r="O122" i="1"/>
  <c r="M122" i="1"/>
  <c r="M121" i="1" s="1"/>
  <c r="CT121" i="1"/>
  <c r="CR121" i="1"/>
  <c r="CQ121" i="1"/>
  <c r="CP121" i="1"/>
  <c r="CL121" i="1"/>
  <c r="CK121" i="1"/>
  <c r="CJ121" i="1"/>
  <c r="CH121" i="1"/>
  <c r="CF121" i="1"/>
  <c r="CD121" i="1"/>
  <c r="CB121" i="1"/>
  <c r="BZ121" i="1"/>
  <c r="BX121" i="1"/>
  <c r="BV121" i="1"/>
  <c r="BT121" i="1"/>
  <c r="BR121" i="1"/>
  <c r="BQ121" i="1"/>
  <c r="BP121" i="1"/>
  <c r="BN121" i="1"/>
  <c r="BL121" i="1"/>
  <c r="BJ121" i="1"/>
  <c r="BH121" i="1"/>
  <c r="BF121" i="1"/>
  <c r="BD121" i="1"/>
  <c r="BB121" i="1"/>
  <c r="AZ121" i="1"/>
  <c r="AX121" i="1"/>
  <c r="AV121" i="1"/>
  <c r="AT121" i="1"/>
  <c r="AS121" i="1"/>
  <c r="AR121" i="1"/>
  <c r="AP121" i="1"/>
  <c r="AN121" i="1"/>
  <c r="AL121" i="1"/>
  <c r="AK121" i="1"/>
  <c r="AH121" i="1"/>
  <c r="AF121" i="1"/>
  <c r="AD121" i="1"/>
  <c r="AC121" i="1"/>
  <c r="AB121" i="1"/>
  <c r="Z121" i="1"/>
  <c r="X121" i="1"/>
  <c r="V121" i="1"/>
  <c r="T121" i="1"/>
  <c r="R121" i="1"/>
  <c r="P121" i="1"/>
  <c r="N121" i="1"/>
  <c r="L121" i="1"/>
  <c r="CT120" i="1"/>
  <c r="CS120" i="1"/>
  <c r="CS119" i="1" s="1"/>
  <c r="CQ120" i="1"/>
  <c r="CO120" i="1"/>
  <c r="CO119" i="1" s="1"/>
  <c r="CM120" i="1"/>
  <c r="CM119" i="1" s="1"/>
  <c r="CK120" i="1"/>
  <c r="CI120" i="1"/>
  <c r="CI119" i="1" s="1"/>
  <c r="CG120" i="1"/>
  <c r="CG119" i="1" s="1"/>
  <c r="CE120" i="1"/>
  <c r="CE119" i="1" s="1"/>
  <c r="CC120" i="1"/>
  <c r="CC119" i="1" s="1"/>
  <c r="CA120" i="1"/>
  <c r="CA119" i="1" s="1"/>
  <c r="BY120" i="1"/>
  <c r="BW120" i="1"/>
  <c r="BW119" i="1" s="1"/>
  <c r="BU120" i="1"/>
  <c r="BU119" i="1" s="1"/>
  <c r="BS120" i="1"/>
  <c r="BS119" i="1" s="1"/>
  <c r="BQ120" i="1"/>
  <c r="BQ119" i="1" s="1"/>
  <c r="BO120" i="1"/>
  <c r="BO119" i="1" s="1"/>
  <c r="BM120" i="1"/>
  <c r="BM119" i="1" s="1"/>
  <c r="BK120" i="1"/>
  <c r="BK119" i="1" s="1"/>
  <c r="BI120" i="1"/>
  <c r="BI119" i="1" s="1"/>
  <c r="BG120" i="1"/>
  <c r="BG119" i="1" s="1"/>
  <c r="BE120" i="1"/>
  <c r="BC120" i="1"/>
  <c r="BC119" i="1" s="1"/>
  <c r="BA120" i="1"/>
  <c r="BA119" i="1" s="1"/>
  <c r="AY120" i="1"/>
  <c r="AY119" i="1" s="1"/>
  <c r="AW120" i="1"/>
  <c r="AW119" i="1" s="1"/>
  <c r="AU120" i="1"/>
  <c r="AU119" i="1" s="1"/>
  <c r="AS120" i="1"/>
  <c r="AQ120" i="1"/>
  <c r="AQ119" i="1" s="1"/>
  <c r="AO120" i="1"/>
  <c r="AO119" i="1" s="1"/>
  <c r="AM120" i="1"/>
  <c r="AM119" i="1" s="1"/>
  <c r="AK120" i="1"/>
  <c r="AK119" i="1" s="1"/>
  <c r="AI120" i="1"/>
  <c r="AI119" i="1" s="1"/>
  <c r="AG120" i="1"/>
  <c r="AG119" i="1" s="1"/>
  <c r="AE120" i="1"/>
  <c r="AE119" i="1" s="1"/>
  <c r="AC120" i="1"/>
  <c r="AA120" i="1"/>
  <c r="AA119" i="1" s="1"/>
  <c r="Y120" i="1"/>
  <c r="Y119" i="1" s="1"/>
  <c r="W120" i="1"/>
  <c r="W119" i="1" s="1"/>
  <c r="U120" i="1"/>
  <c r="U119" i="1" s="1"/>
  <c r="S120" i="1"/>
  <c r="S119" i="1" s="1"/>
  <c r="Q120" i="1"/>
  <c r="Q119" i="1" s="1"/>
  <c r="O120" i="1"/>
  <c r="M120" i="1"/>
  <c r="M119" i="1" s="1"/>
  <c r="CT119" i="1"/>
  <c r="CR119" i="1"/>
  <c r="CQ119" i="1"/>
  <c r="CP119" i="1"/>
  <c r="CL119" i="1"/>
  <c r="CK119" i="1"/>
  <c r="CJ119" i="1"/>
  <c r="CH119" i="1"/>
  <c r="CF119" i="1"/>
  <c r="CD119" i="1"/>
  <c r="CB119" i="1"/>
  <c r="BZ119" i="1"/>
  <c r="BY119" i="1"/>
  <c r="BX119" i="1"/>
  <c r="BV119" i="1"/>
  <c r="BT119" i="1"/>
  <c r="BR119" i="1"/>
  <c r="BP119" i="1"/>
  <c r="BN119" i="1"/>
  <c r="BL119" i="1"/>
  <c r="BJ119" i="1"/>
  <c r="BH119" i="1"/>
  <c r="BF119" i="1"/>
  <c r="BE119" i="1"/>
  <c r="BD119" i="1"/>
  <c r="BB119" i="1"/>
  <c r="AZ119" i="1"/>
  <c r="AX119" i="1"/>
  <c r="AV119" i="1"/>
  <c r="AT119" i="1"/>
  <c r="AS119" i="1"/>
  <c r="AR119" i="1"/>
  <c r="AP119" i="1"/>
  <c r="AN119" i="1"/>
  <c r="AL119" i="1"/>
  <c r="AH119" i="1"/>
  <c r="AF119" i="1"/>
  <c r="AD119" i="1"/>
  <c r="AC119" i="1"/>
  <c r="AB119" i="1"/>
  <c r="Z119" i="1"/>
  <c r="X119" i="1"/>
  <c r="V119" i="1"/>
  <c r="T119" i="1"/>
  <c r="R119" i="1"/>
  <c r="P119" i="1"/>
  <c r="N119" i="1"/>
  <c r="L119" i="1"/>
  <c r="CT118" i="1"/>
  <c r="CS118" i="1"/>
  <c r="CS117" i="1" s="1"/>
  <c r="CQ118" i="1"/>
  <c r="CO118" i="1"/>
  <c r="CO117" i="1" s="1"/>
  <c r="CM118" i="1"/>
  <c r="CM117" i="1" s="1"/>
  <c r="CK118" i="1"/>
  <c r="CI118" i="1"/>
  <c r="CI117" i="1" s="1"/>
  <c r="CG118" i="1"/>
  <c r="CG117" i="1" s="1"/>
  <c r="CE118" i="1"/>
  <c r="CE117" i="1" s="1"/>
  <c r="CC118" i="1"/>
  <c r="CC117" i="1" s="1"/>
  <c r="CA118" i="1"/>
  <c r="CA117" i="1" s="1"/>
  <c r="BY118" i="1"/>
  <c r="BW118" i="1"/>
  <c r="BW117" i="1" s="1"/>
  <c r="BU118" i="1"/>
  <c r="BU117" i="1" s="1"/>
  <c r="BS118" i="1"/>
  <c r="BS117" i="1" s="1"/>
  <c r="BQ118" i="1"/>
  <c r="BQ117" i="1" s="1"/>
  <c r="BO118" i="1"/>
  <c r="BO117" i="1" s="1"/>
  <c r="BM118" i="1"/>
  <c r="BM117" i="1" s="1"/>
  <c r="BK118" i="1"/>
  <c r="BK117" i="1" s="1"/>
  <c r="BI118" i="1"/>
  <c r="BI117" i="1" s="1"/>
  <c r="BG118" i="1"/>
  <c r="BG117" i="1" s="1"/>
  <c r="BE118" i="1"/>
  <c r="BE117" i="1" s="1"/>
  <c r="BC118" i="1"/>
  <c r="BC117" i="1" s="1"/>
  <c r="BA118" i="1"/>
  <c r="BA117" i="1" s="1"/>
  <c r="AY118" i="1"/>
  <c r="AY117" i="1" s="1"/>
  <c r="AW118" i="1"/>
  <c r="AW117" i="1" s="1"/>
  <c r="AU118" i="1"/>
  <c r="AU117" i="1" s="1"/>
  <c r="AS118" i="1"/>
  <c r="AS117" i="1" s="1"/>
  <c r="AQ118" i="1"/>
  <c r="AQ117" i="1" s="1"/>
  <c r="AO118" i="1"/>
  <c r="AO117" i="1" s="1"/>
  <c r="AM118" i="1"/>
  <c r="AM117" i="1" s="1"/>
  <c r="AK118" i="1"/>
  <c r="AK117" i="1" s="1"/>
  <c r="AI118" i="1"/>
  <c r="AI117" i="1" s="1"/>
  <c r="AG118" i="1"/>
  <c r="AG117" i="1" s="1"/>
  <c r="AE118" i="1"/>
  <c r="AE117" i="1" s="1"/>
  <c r="AC118" i="1"/>
  <c r="AC117" i="1" s="1"/>
  <c r="AA118" i="1"/>
  <c r="AA117" i="1" s="1"/>
  <c r="Y118" i="1"/>
  <c r="Y117" i="1" s="1"/>
  <c r="W118" i="1"/>
  <c r="W117" i="1" s="1"/>
  <c r="U118" i="1"/>
  <c r="U117" i="1" s="1"/>
  <c r="S118" i="1"/>
  <c r="S117" i="1" s="1"/>
  <c r="Q118" i="1"/>
  <c r="Q117" i="1" s="1"/>
  <c r="O118" i="1"/>
  <c r="M118" i="1"/>
  <c r="M117" i="1" s="1"/>
  <c r="CT117" i="1"/>
  <c r="CR117" i="1"/>
  <c r="CQ117" i="1"/>
  <c r="CP117" i="1"/>
  <c r="CL117" i="1"/>
  <c r="CK117" i="1"/>
  <c r="CJ117" i="1"/>
  <c r="CH117" i="1"/>
  <c r="CF117" i="1"/>
  <c r="CD117" i="1"/>
  <c r="CB117" i="1"/>
  <c r="BZ117" i="1"/>
  <c r="BY117" i="1"/>
  <c r="BX117" i="1"/>
  <c r="BV117" i="1"/>
  <c r="BT117" i="1"/>
  <c r="BR117" i="1"/>
  <c r="BP117" i="1"/>
  <c r="BN117" i="1"/>
  <c r="BL117" i="1"/>
  <c r="BJ117" i="1"/>
  <c r="BH117" i="1"/>
  <c r="BF117" i="1"/>
  <c r="BD117" i="1"/>
  <c r="BB117" i="1"/>
  <c r="AZ117" i="1"/>
  <c r="AX117" i="1"/>
  <c r="AV117" i="1"/>
  <c r="AT117" i="1"/>
  <c r="AR117" i="1"/>
  <c r="AP117" i="1"/>
  <c r="AN117" i="1"/>
  <c r="AL117" i="1"/>
  <c r="AH117" i="1"/>
  <c r="AF117" i="1"/>
  <c r="AD117" i="1"/>
  <c r="AB117" i="1"/>
  <c r="Z117" i="1"/>
  <c r="X117" i="1"/>
  <c r="V117" i="1"/>
  <c r="T117" i="1"/>
  <c r="R117" i="1"/>
  <c r="P117" i="1"/>
  <c r="O117" i="1"/>
  <c r="N117" i="1"/>
  <c r="L117" i="1"/>
  <c r="CT116" i="1"/>
  <c r="CS116" i="1"/>
  <c r="CQ116" i="1"/>
  <c r="CO116" i="1"/>
  <c r="CM116" i="1"/>
  <c r="CK116" i="1"/>
  <c r="CI116" i="1"/>
  <c r="CG116" i="1"/>
  <c r="CE116" i="1"/>
  <c r="CC116" i="1"/>
  <c r="CA116" i="1"/>
  <c r="BY116" i="1"/>
  <c r="BW116" i="1"/>
  <c r="BU116" i="1"/>
  <c r="BS116" i="1"/>
  <c r="BQ116" i="1"/>
  <c r="BO116" i="1"/>
  <c r="BM116" i="1"/>
  <c r="BK116" i="1"/>
  <c r="BI116" i="1"/>
  <c r="BG116" i="1"/>
  <c r="BE116" i="1"/>
  <c r="BC116" i="1"/>
  <c r="BA116" i="1"/>
  <c r="AY116" i="1"/>
  <c r="AW116" i="1"/>
  <c r="AU116" i="1"/>
  <c r="AS116" i="1"/>
  <c r="AQ116" i="1"/>
  <c r="AO116" i="1"/>
  <c r="AM116" i="1"/>
  <c r="AK116" i="1"/>
  <c r="AI116" i="1"/>
  <c r="AG116" i="1"/>
  <c r="AE116" i="1"/>
  <c r="AC116" i="1"/>
  <c r="AA116" i="1"/>
  <c r="Y116" i="1"/>
  <c r="W116" i="1"/>
  <c r="U116" i="1"/>
  <c r="S116" i="1"/>
  <c r="Q116" i="1"/>
  <c r="O116" i="1"/>
  <c r="M116" i="1"/>
  <c r="CT115" i="1"/>
  <c r="CT114" i="1" s="1"/>
  <c r="CS115" i="1"/>
  <c r="CQ115" i="1"/>
  <c r="CQ114" i="1" s="1"/>
  <c r="CO115" i="1"/>
  <c r="CM115" i="1"/>
  <c r="CK115" i="1"/>
  <c r="CI115" i="1"/>
  <c r="CI114" i="1" s="1"/>
  <c r="CG115" i="1"/>
  <c r="CG114" i="1" s="1"/>
  <c r="CE115" i="1"/>
  <c r="CE114" i="1" s="1"/>
  <c r="CC115" i="1"/>
  <c r="CA115" i="1"/>
  <c r="CA114" i="1" s="1"/>
  <c r="BY115" i="1"/>
  <c r="BY114" i="1" s="1"/>
  <c r="BW115" i="1"/>
  <c r="BW114" i="1" s="1"/>
  <c r="BU115" i="1"/>
  <c r="BS115" i="1"/>
  <c r="BQ115" i="1"/>
  <c r="BQ114" i="1" s="1"/>
  <c r="BO115" i="1"/>
  <c r="BO114" i="1" s="1"/>
  <c r="BM115" i="1"/>
  <c r="BK115" i="1"/>
  <c r="BK114" i="1" s="1"/>
  <c r="BI115" i="1"/>
  <c r="BI114" i="1" s="1"/>
  <c r="BG115" i="1"/>
  <c r="BG114" i="1" s="1"/>
  <c r="BE115" i="1"/>
  <c r="BC115" i="1"/>
  <c r="BA115" i="1"/>
  <c r="BA114" i="1" s="1"/>
  <c r="AY115" i="1"/>
  <c r="AY114" i="1" s="1"/>
  <c r="AW115" i="1"/>
  <c r="AU115" i="1"/>
  <c r="AU114" i="1" s="1"/>
  <c r="AS115" i="1"/>
  <c r="AS114" i="1" s="1"/>
  <c r="AQ115" i="1"/>
  <c r="AQ114" i="1" s="1"/>
  <c r="AO115" i="1"/>
  <c r="AM115" i="1"/>
  <c r="AM114" i="1" s="1"/>
  <c r="AK115" i="1"/>
  <c r="AK114" i="1" s="1"/>
  <c r="AI115" i="1"/>
  <c r="AI114" i="1" s="1"/>
  <c r="AG115" i="1"/>
  <c r="AE115" i="1"/>
  <c r="AE114" i="1" s="1"/>
  <c r="AC115" i="1"/>
  <c r="AC114" i="1" s="1"/>
  <c r="AA115" i="1"/>
  <c r="AA114" i="1" s="1"/>
  <c r="Y115" i="1"/>
  <c r="W115" i="1"/>
  <c r="W114" i="1" s="1"/>
  <c r="U115" i="1"/>
  <c r="U114" i="1" s="1"/>
  <c r="S115" i="1"/>
  <c r="S114" i="1" s="1"/>
  <c r="Q115" i="1"/>
  <c r="O115" i="1"/>
  <c r="M115" i="1"/>
  <c r="M114" i="1" s="1"/>
  <c r="CS114" i="1"/>
  <c r="CR114" i="1"/>
  <c r="CP114" i="1"/>
  <c r="CO114" i="1"/>
  <c r="CM114" i="1"/>
  <c r="CL114" i="1"/>
  <c r="CJ114" i="1"/>
  <c r="CH114" i="1"/>
  <c r="CF114" i="1"/>
  <c r="CD114" i="1"/>
  <c r="CB114" i="1"/>
  <c r="BZ114" i="1"/>
  <c r="BX114" i="1"/>
  <c r="BV114" i="1"/>
  <c r="BT114" i="1"/>
  <c r="BS114" i="1"/>
  <c r="BR114" i="1"/>
  <c r="BP114" i="1"/>
  <c r="BN114" i="1"/>
  <c r="BL114" i="1"/>
  <c r="BJ114" i="1"/>
  <c r="BH114" i="1"/>
  <c r="BF114" i="1"/>
  <c r="BD114" i="1"/>
  <c r="BC114" i="1"/>
  <c r="BB114" i="1"/>
  <c r="AZ114" i="1"/>
  <c r="AX114" i="1"/>
  <c r="AV114" i="1"/>
  <c r="AT114" i="1"/>
  <c r="AR114" i="1"/>
  <c r="AP114" i="1"/>
  <c r="AN114" i="1"/>
  <c r="AL114" i="1"/>
  <c r="AJ114" i="1"/>
  <c r="AH114" i="1"/>
  <c r="AF114" i="1"/>
  <c r="AD114" i="1"/>
  <c r="AB114" i="1"/>
  <c r="Z114" i="1"/>
  <c r="X114" i="1"/>
  <c r="V114" i="1"/>
  <c r="T114" i="1"/>
  <c r="R114" i="1"/>
  <c r="P114" i="1"/>
  <c r="N114" i="1"/>
  <c r="L114" i="1"/>
  <c r="CT113" i="1"/>
  <c r="CS113" i="1"/>
  <c r="CQ113" i="1"/>
  <c r="CO113" i="1"/>
  <c r="CM113" i="1"/>
  <c r="CK113" i="1"/>
  <c r="CI113" i="1"/>
  <c r="CG113" i="1"/>
  <c r="CE113" i="1"/>
  <c r="CC113" i="1"/>
  <c r="CA113" i="1"/>
  <c r="BY113" i="1"/>
  <c r="BW113" i="1"/>
  <c r="BU113" i="1"/>
  <c r="BS113" i="1"/>
  <c r="BQ113" i="1"/>
  <c r="BO113" i="1"/>
  <c r="BM113" i="1"/>
  <c r="BK113" i="1"/>
  <c r="BI113" i="1"/>
  <c r="BG113" i="1"/>
  <c r="BE113" i="1"/>
  <c r="BC113" i="1"/>
  <c r="BA113" i="1"/>
  <c r="AY113" i="1"/>
  <c r="AW113" i="1"/>
  <c r="AU113" i="1"/>
  <c r="AS113" i="1"/>
  <c r="AQ113" i="1"/>
  <c r="AO113" i="1"/>
  <c r="AM113" i="1"/>
  <c r="AK113" i="1"/>
  <c r="AI113" i="1"/>
  <c r="AG113" i="1"/>
  <c r="AE113" i="1"/>
  <c r="AC113" i="1"/>
  <c r="AA113" i="1"/>
  <c r="Y113" i="1"/>
  <c r="W113" i="1"/>
  <c r="U113" i="1"/>
  <c r="S113" i="1"/>
  <c r="Q113" i="1"/>
  <c r="O113" i="1"/>
  <c r="M113" i="1"/>
  <c r="CT112" i="1"/>
  <c r="CS112" i="1"/>
  <c r="CQ112" i="1"/>
  <c r="CO112" i="1"/>
  <c r="CM112" i="1"/>
  <c r="CK112" i="1"/>
  <c r="CI112" i="1"/>
  <c r="CG112" i="1"/>
  <c r="CE112" i="1"/>
  <c r="CC112" i="1"/>
  <c r="CA112" i="1"/>
  <c r="BY112" i="1"/>
  <c r="BW112" i="1"/>
  <c r="BU112" i="1"/>
  <c r="BS112" i="1"/>
  <c r="BQ112" i="1"/>
  <c r="BO112" i="1"/>
  <c r="BM112" i="1"/>
  <c r="BK112" i="1"/>
  <c r="BI112" i="1"/>
  <c r="BG112" i="1"/>
  <c r="BE112" i="1"/>
  <c r="BC112" i="1"/>
  <c r="BA112" i="1"/>
  <c r="AY112" i="1"/>
  <c r="AW112" i="1"/>
  <c r="AU112" i="1"/>
  <c r="AS112" i="1"/>
  <c r="AQ112" i="1"/>
  <c r="AO112" i="1"/>
  <c r="AM112" i="1"/>
  <c r="AK112" i="1"/>
  <c r="AI112" i="1"/>
  <c r="AG112" i="1"/>
  <c r="AE112" i="1"/>
  <c r="AC112" i="1"/>
  <c r="AA112" i="1"/>
  <c r="Y112" i="1"/>
  <c r="W112" i="1"/>
  <c r="U112" i="1"/>
  <c r="S112" i="1"/>
  <c r="Q112" i="1"/>
  <c r="O112" i="1"/>
  <c r="M112" i="1"/>
  <c r="CT111" i="1"/>
  <c r="CS111" i="1"/>
  <c r="CQ111" i="1"/>
  <c r="CO111" i="1"/>
  <c r="CM111" i="1"/>
  <c r="CK111" i="1"/>
  <c r="CI111" i="1"/>
  <c r="CG111" i="1"/>
  <c r="CE111" i="1"/>
  <c r="CC111" i="1"/>
  <c r="CA111" i="1"/>
  <c r="BY111" i="1"/>
  <c r="BW111" i="1"/>
  <c r="BU111" i="1"/>
  <c r="BS111" i="1"/>
  <c r="BQ111" i="1"/>
  <c r="BO111" i="1"/>
  <c r="BM111" i="1"/>
  <c r="BK111" i="1"/>
  <c r="BI111" i="1"/>
  <c r="BG111" i="1"/>
  <c r="BE111" i="1"/>
  <c r="BC111" i="1"/>
  <c r="BA111" i="1"/>
  <c r="AY111" i="1"/>
  <c r="AW111" i="1"/>
  <c r="AU111" i="1"/>
  <c r="AS111" i="1"/>
  <c r="AQ111" i="1"/>
  <c r="AO111" i="1"/>
  <c r="AM111" i="1"/>
  <c r="AK111" i="1"/>
  <c r="AI111" i="1"/>
  <c r="AG111" i="1"/>
  <c r="AE111" i="1"/>
  <c r="AC111" i="1"/>
  <c r="AA111" i="1"/>
  <c r="Y111" i="1"/>
  <c r="W111" i="1"/>
  <c r="U111" i="1"/>
  <c r="S111" i="1"/>
  <c r="Q111" i="1"/>
  <c r="O111" i="1"/>
  <c r="M111" i="1"/>
  <c r="CT110" i="1"/>
  <c r="CS110" i="1"/>
  <c r="CQ110" i="1"/>
  <c r="CO110" i="1"/>
  <c r="CM110" i="1"/>
  <c r="CK110" i="1"/>
  <c r="CI110" i="1"/>
  <c r="CG110" i="1"/>
  <c r="CE110" i="1"/>
  <c r="CC110" i="1"/>
  <c r="CA110" i="1"/>
  <c r="BY110" i="1"/>
  <c r="BW110" i="1"/>
  <c r="BU110" i="1"/>
  <c r="BS110" i="1"/>
  <c r="BQ110" i="1"/>
  <c r="BO110" i="1"/>
  <c r="BM110" i="1"/>
  <c r="BK110" i="1"/>
  <c r="BI110" i="1"/>
  <c r="BG110" i="1"/>
  <c r="BE110" i="1"/>
  <c r="BC110" i="1"/>
  <c r="BA110" i="1"/>
  <c r="AY110" i="1"/>
  <c r="AW110" i="1"/>
  <c r="AU110" i="1"/>
  <c r="AS110" i="1"/>
  <c r="AQ110" i="1"/>
  <c r="AO110" i="1"/>
  <c r="AM110" i="1"/>
  <c r="AK110" i="1"/>
  <c r="AI110" i="1"/>
  <c r="AG110" i="1"/>
  <c r="AE110" i="1"/>
  <c r="AC110" i="1"/>
  <c r="AA110" i="1"/>
  <c r="Y110" i="1"/>
  <c r="W110" i="1"/>
  <c r="U110" i="1"/>
  <c r="S110" i="1"/>
  <c r="Q110" i="1"/>
  <c r="O110" i="1"/>
  <c r="M110" i="1"/>
  <c r="CT109" i="1"/>
  <c r="CS109" i="1"/>
  <c r="CQ109" i="1"/>
  <c r="CO109" i="1"/>
  <c r="CM109" i="1"/>
  <c r="CK109" i="1"/>
  <c r="CI109" i="1"/>
  <c r="CG109" i="1"/>
  <c r="CE109" i="1"/>
  <c r="CC109" i="1"/>
  <c r="CA109" i="1"/>
  <c r="BY109" i="1"/>
  <c r="BW109" i="1"/>
  <c r="BU109" i="1"/>
  <c r="BS109" i="1"/>
  <c r="BQ109" i="1"/>
  <c r="BO109" i="1"/>
  <c r="BM109" i="1"/>
  <c r="BK109" i="1"/>
  <c r="BI109" i="1"/>
  <c r="BG109" i="1"/>
  <c r="BE109" i="1"/>
  <c r="BC109" i="1"/>
  <c r="BA109" i="1"/>
  <c r="AY109" i="1"/>
  <c r="AW109" i="1"/>
  <c r="AU109" i="1"/>
  <c r="AS109" i="1"/>
  <c r="AQ109" i="1"/>
  <c r="AO109" i="1"/>
  <c r="AM109" i="1"/>
  <c r="AK109" i="1"/>
  <c r="AI109" i="1"/>
  <c r="AG109" i="1"/>
  <c r="AE109" i="1"/>
  <c r="AC109" i="1"/>
  <c r="AA109" i="1"/>
  <c r="Y109" i="1"/>
  <c r="W109" i="1"/>
  <c r="U109" i="1"/>
  <c r="S109" i="1"/>
  <c r="Q109" i="1"/>
  <c r="O109" i="1"/>
  <c r="M109" i="1"/>
  <c r="CT108" i="1"/>
  <c r="CS108" i="1"/>
  <c r="CQ108" i="1"/>
  <c r="CQ107" i="1" s="1"/>
  <c r="CO108" i="1"/>
  <c r="CO107" i="1" s="1"/>
  <c r="CM108" i="1"/>
  <c r="CM107" i="1" s="1"/>
  <c r="CK108" i="1"/>
  <c r="CI108" i="1"/>
  <c r="CG108" i="1"/>
  <c r="CG107" i="1" s="1"/>
  <c r="CE108" i="1"/>
  <c r="CE107" i="1" s="1"/>
  <c r="CC108" i="1"/>
  <c r="CA108" i="1"/>
  <c r="CA107" i="1" s="1"/>
  <c r="BY108" i="1"/>
  <c r="BY107" i="1" s="1"/>
  <c r="BW108" i="1"/>
  <c r="BW107" i="1" s="1"/>
  <c r="BU108" i="1"/>
  <c r="BS108" i="1"/>
  <c r="BQ108" i="1"/>
  <c r="BQ107" i="1" s="1"/>
  <c r="BO108" i="1"/>
  <c r="BO107" i="1" s="1"/>
  <c r="BM108" i="1"/>
  <c r="BK108" i="1"/>
  <c r="BK107" i="1" s="1"/>
  <c r="BI108" i="1"/>
  <c r="BI107" i="1" s="1"/>
  <c r="BG108" i="1"/>
  <c r="BG107" i="1" s="1"/>
  <c r="BE108" i="1"/>
  <c r="BC108" i="1"/>
  <c r="BA108" i="1"/>
  <c r="BA107" i="1" s="1"/>
  <c r="AY108" i="1"/>
  <c r="AY107" i="1" s="1"/>
  <c r="AW108" i="1"/>
  <c r="AU108" i="1"/>
  <c r="AU107" i="1" s="1"/>
  <c r="AS108" i="1"/>
  <c r="AS107" i="1" s="1"/>
  <c r="AQ108" i="1"/>
  <c r="AQ107" i="1" s="1"/>
  <c r="AO108" i="1"/>
  <c r="AM108" i="1"/>
  <c r="AM107" i="1" s="1"/>
  <c r="AK108" i="1"/>
  <c r="AK107" i="1" s="1"/>
  <c r="AI108" i="1"/>
  <c r="AI107" i="1" s="1"/>
  <c r="AG108" i="1"/>
  <c r="AG107" i="1" s="1"/>
  <c r="AE108" i="1"/>
  <c r="AC108" i="1"/>
  <c r="AC107" i="1" s="1"/>
  <c r="AA108" i="1"/>
  <c r="AA107" i="1" s="1"/>
  <c r="Y108" i="1"/>
  <c r="Y107" i="1" s="1"/>
  <c r="W108" i="1"/>
  <c r="U108" i="1"/>
  <c r="U107" i="1" s="1"/>
  <c r="S108" i="1"/>
  <c r="S107" i="1" s="1"/>
  <c r="Q108" i="1"/>
  <c r="Q107" i="1" s="1"/>
  <c r="O108" i="1"/>
  <c r="M108" i="1"/>
  <c r="CR107" i="1"/>
  <c r="CP107" i="1"/>
  <c r="CL107" i="1"/>
  <c r="CJ107" i="1"/>
  <c r="CI107" i="1"/>
  <c r="CH107" i="1"/>
  <c r="CF107" i="1"/>
  <c r="CD107" i="1"/>
  <c r="CB107" i="1"/>
  <c r="BZ107" i="1"/>
  <c r="BX107" i="1"/>
  <c r="BV107" i="1"/>
  <c r="BT107" i="1"/>
  <c r="BS107" i="1"/>
  <c r="BR107" i="1"/>
  <c r="BP107" i="1"/>
  <c r="BN107" i="1"/>
  <c r="BL107" i="1"/>
  <c r="BJ107" i="1"/>
  <c r="BH107" i="1"/>
  <c r="BF107" i="1"/>
  <c r="BD107" i="1"/>
  <c r="BC107" i="1"/>
  <c r="BB107" i="1"/>
  <c r="AZ107" i="1"/>
  <c r="AX107" i="1"/>
  <c r="AV107" i="1"/>
  <c r="AT107" i="1"/>
  <c r="AR107" i="1"/>
  <c r="AP107" i="1"/>
  <c r="AN107" i="1"/>
  <c r="AL107" i="1"/>
  <c r="AH107" i="1"/>
  <c r="AF107" i="1"/>
  <c r="AD107" i="1"/>
  <c r="AB107" i="1"/>
  <c r="Z107" i="1"/>
  <c r="X107" i="1"/>
  <c r="V107" i="1"/>
  <c r="T107" i="1"/>
  <c r="R107" i="1"/>
  <c r="P107" i="1"/>
  <c r="N107" i="1"/>
  <c r="L107" i="1"/>
  <c r="CT106" i="1"/>
  <c r="CS106" i="1"/>
  <c r="CQ106" i="1"/>
  <c r="CO106" i="1"/>
  <c r="CM106" i="1"/>
  <c r="CK106" i="1"/>
  <c r="CI106" i="1"/>
  <c r="CG106" i="1"/>
  <c r="CE106" i="1"/>
  <c r="CC106" i="1"/>
  <c r="CA106" i="1"/>
  <c r="BY106" i="1"/>
  <c r="BW106" i="1"/>
  <c r="BU106" i="1"/>
  <c r="BS106" i="1"/>
  <c r="BQ106" i="1"/>
  <c r="BO106" i="1"/>
  <c r="BM106" i="1"/>
  <c r="BK106" i="1"/>
  <c r="BI106" i="1"/>
  <c r="BG106" i="1"/>
  <c r="BE106" i="1"/>
  <c r="BC106" i="1"/>
  <c r="BA106" i="1"/>
  <c r="AY106" i="1"/>
  <c r="AW106" i="1"/>
  <c r="AU106" i="1"/>
  <c r="AS106" i="1"/>
  <c r="AQ106" i="1"/>
  <c r="AO106" i="1"/>
  <c r="AM106" i="1"/>
  <c r="AK106" i="1"/>
  <c r="AI106" i="1"/>
  <c r="AG106" i="1"/>
  <c r="AE106" i="1"/>
  <c r="AC106" i="1"/>
  <c r="AA106" i="1"/>
  <c r="Y106" i="1"/>
  <c r="W106" i="1"/>
  <c r="U106" i="1"/>
  <c r="S106" i="1"/>
  <c r="Q106" i="1"/>
  <c r="O106" i="1"/>
  <c r="M106" i="1"/>
  <c r="CT105" i="1"/>
  <c r="CS105" i="1"/>
  <c r="CQ105" i="1"/>
  <c r="CO105" i="1"/>
  <c r="CM105" i="1"/>
  <c r="CK105" i="1"/>
  <c r="CI105" i="1"/>
  <c r="CG105" i="1"/>
  <c r="CE105" i="1"/>
  <c r="CC105" i="1"/>
  <c r="CA105" i="1"/>
  <c r="BY105" i="1"/>
  <c r="BW105" i="1"/>
  <c r="BU105" i="1"/>
  <c r="BS105" i="1"/>
  <c r="BQ105" i="1"/>
  <c r="BO105" i="1"/>
  <c r="BM105" i="1"/>
  <c r="BK105" i="1"/>
  <c r="BI105" i="1"/>
  <c r="BG105" i="1"/>
  <c r="BE105" i="1"/>
  <c r="BC105" i="1"/>
  <c r="BA105" i="1"/>
  <c r="AY105" i="1"/>
  <c r="AW105" i="1"/>
  <c r="AU105" i="1"/>
  <c r="AS105" i="1"/>
  <c r="AQ105" i="1"/>
  <c r="AO105" i="1"/>
  <c r="AM105" i="1"/>
  <c r="AK105" i="1"/>
  <c r="AI105" i="1"/>
  <c r="AG105" i="1"/>
  <c r="AE105" i="1"/>
  <c r="AC105" i="1"/>
  <c r="AA105" i="1"/>
  <c r="Y105" i="1"/>
  <c r="W105" i="1"/>
  <c r="U105" i="1"/>
  <c r="S105" i="1"/>
  <c r="Q105" i="1"/>
  <c r="O105" i="1"/>
  <c r="M105" i="1"/>
  <c r="CT104" i="1"/>
  <c r="CS104" i="1"/>
  <c r="CQ104" i="1"/>
  <c r="CO104" i="1"/>
  <c r="CM104" i="1"/>
  <c r="CK104" i="1"/>
  <c r="CI104" i="1"/>
  <c r="CG104" i="1"/>
  <c r="CE104" i="1"/>
  <c r="CC104" i="1"/>
  <c r="CA104" i="1"/>
  <c r="BY104" i="1"/>
  <c r="BW104" i="1"/>
  <c r="BU104" i="1"/>
  <c r="BS104" i="1"/>
  <c r="BQ104" i="1"/>
  <c r="BO104" i="1"/>
  <c r="BM104" i="1"/>
  <c r="BK104" i="1"/>
  <c r="BI104" i="1"/>
  <c r="BG104" i="1"/>
  <c r="BE104" i="1"/>
  <c r="BC104" i="1"/>
  <c r="BA104" i="1"/>
  <c r="AY104" i="1"/>
  <c r="AW104" i="1"/>
  <c r="AU104" i="1"/>
  <c r="AS104" i="1"/>
  <c r="AQ104" i="1"/>
  <c r="AO104" i="1"/>
  <c r="AM104" i="1"/>
  <c r="AK104" i="1"/>
  <c r="AI104" i="1"/>
  <c r="AG104" i="1"/>
  <c r="AE104" i="1"/>
  <c r="AC104" i="1"/>
  <c r="AA104" i="1"/>
  <c r="Y104" i="1"/>
  <c r="W104" i="1"/>
  <c r="U104" i="1"/>
  <c r="S104" i="1"/>
  <c r="Q104" i="1"/>
  <c r="O104" i="1"/>
  <c r="M104" i="1"/>
  <c r="CT103" i="1"/>
  <c r="CS103" i="1"/>
  <c r="CQ103" i="1"/>
  <c r="CO103" i="1"/>
  <c r="CM103" i="1"/>
  <c r="CK103" i="1"/>
  <c r="CI103" i="1"/>
  <c r="CG103" i="1"/>
  <c r="CE103" i="1"/>
  <c r="CC103" i="1"/>
  <c r="CA103" i="1"/>
  <c r="BY103" i="1"/>
  <c r="BW103" i="1"/>
  <c r="BU103" i="1"/>
  <c r="BS103" i="1"/>
  <c r="BQ103" i="1"/>
  <c r="BO103" i="1"/>
  <c r="BM103" i="1"/>
  <c r="BK103" i="1"/>
  <c r="BI103" i="1"/>
  <c r="BG103" i="1"/>
  <c r="BE103" i="1"/>
  <c r="BC103" i="1"/>
  <c r="BA103" i="1"/>
  <c r="AY103" i="1"/>
  <c r="AW103" i="1"/>
  <c r="AU103" i="1"/>
  <c r="AS103" i="1"/>
  <c r="AQ103" i="1"/>
  <c r="AO103" i="1"/>
  <c r="AM103" i="1"/>
  <c r="AK103" i="1"/>
  <c r="AI103" i="1"/>
  <c r="AG103" i="1"/>
  <c r="AE103" i="1"/>
  <c r="AC103" i="1"/>
  <c r="AA103" i="1"/>
  <c r="Y103" i="1"/>
  <c r="W103" i="1"/>
  <c r="U103" i="1"/>
  <c r="S103" i="1"/>
  <c r="Q103" i="1"/>
  <c r="O103" i="1"/>
  <c r="M103" i="1"/>
  <c r="CT102" i="1"/>
  <c r="CS102" i="1"/>
  <c r="CQ102" i="1"/>
  <c r="CO102" i="1"/>
  <c r="CM102" i="1"/>
  <c r="CK102" i="1"/>
  <c r="CI102" i="1"/>
  <c r="CG102" i="1"/>
  <c r="CE102" i="1"/>
  <c r="CC102" i="1"/>
  <c r="CA102" i="1"/>
  <c r="BY102" i="1"/>
  <c r="BW102" i="1"/>
  <c r="BU102" i="1"/>
  <c r="BS102" i="1"/>
  <c r="BQ102" i="1"/>
  <c r="BO102" i="1"/>
  <c r="BM102" i="1"/>
  <c r="BK102" i="1"/>
  <c r="BI102" i="1"/>
  <c r="BG102" i="1"/>
  <c r="BE102" i="1"/>
  <c r="BC102" i="1"/>
  <c r="BA102" i="1"/>
  <c r="AY102" i="1"/>
  <c r="AW102" i="1"/>
  <c r="AU102" i="1"/>
  <c r="AS102" i="1"/>
  <c r="AQ102" i="1"/>
  <c r="AO102" i="1"/>
  <c r="AM102" i="1"/>
  <c r="AK102" i="1"/>
  <c r="AI102" i="1"/>
  <c r="AG102" i="1"/>
  <c r="AE102" i="1"/>
  <c r="AC102" i="1"/>
  <c r="AA102" i="1"/>
  <c r="Y102" i="1"/>
  <c r="W102" i="1"/>
  <c r="U102" i="1"/>
  <c r="S102" i="1"/>
  <c r="Q102" i="1"/>
  <c r="O102" i="1"/>
  <c r="M102" i="1"/>
  <c r="CT101" i="1"/>
  <c r="CS101" i="1"/>
  <c r="CQ101" i="1"/>
  <c r="CQ100" i="1" s="1"/>
  <c r="CO101" i="1"/>
  <c r="CO100" i="1" s="1"/>
  <c r="CM101" i="1"/>
  <c r="CK101" i="1"/>
  <c r="CI101" i="1"/>
  <c r="CI100" i="1" s="1"/>
  <c r="CG101" i="1"/>
  <c r="CG100" i="1" s="1"/>
  <c r="CE101" i="1"/>
  <c r="CC101" i="1"/>
  <c r="CC100" i="1" s="1"/>
  <c r="CA101" i="1"/>
  <c r="CA100" i="1" s="1"/>
  <c r="BY101" i="1"/>
  <c r="BY100" i="1" s="1"/>
  <c r="BW101" i="1"/>
  <c r="BU101" i="1"/>
  <c r="BU100" i="1" s="1"/>
  <c r="BS101" i="1"/>
  <c r="BS100" i="1" s="1"/>
  <c r="BQ101" i="1"/>
  <c r="BQ100" i="1" s="1"/>
  <c r="BO101" i="1"/>
  <c r="BM101" i="1"/>
  <c r="BM100" i="1" s="1"/>
  <c r="BK101" i="1"/>
  <c r="BK100" i="1" s="1"/>
  <c r="BI101" i="1"/>
  <c r="BG101" i="1"/>
  <c r="BE101" i="1"/>
  <c r="BE100" i="1" s="1"/>
  <c r="BC101" i="1"/>
  <c r="BC100" i="1" s="1"/>
  <c r="BA101" i="1"/>
  <c r="BA100" i="1" s="1"/>
  <c r="AY101" i="1"/>
  <c r="AW101" i="1"/>
  <c r="AW100" i="1" s="1"/>
  <c r="AU101" i="1"/>
  <c r="AU100" i="1" s="1"/>
  <c r="AS101" i="1"/>
  <c r="AQ101" i="1"/>
  <c r="AO101" i="1"/>
  <c r="AO100" i="1" s="1"/>
  <c r="AM101" i="1"/>
  <c r="AM100" i="1" s="1"/>
  <c r="AK101" i="1"/>
  <c r="AK100" i="1" s="1"/>
  <c r="AI101" i="1"/>
  <c r="AI100" i="1" s="1"/>
  <c r="AG101" i="1"/>
  <c r="AG100" i="1" s="1"/>
  <c r="AE101" i="1"/>
  <c r="AE100" i="1" s="1"/>
  <c r="AC101" i="1"/>
  <c r="AA101" i="1"/>
  <c r="Y101" i="1"/>
  <c r="Y100" i="1" s="1"/>
  <c r="W101" i="1"/>
  <c r="W100" i="1" s="1"/>
  <c r="U101" i="1"/>
  <c r="S101" i="1"/>
  <c r="S100" i="1" s="1"/>
  <c r="Q101" i="1"/>
  <c r="Q100" i="1" s="1"/>
  <c r="O101" i="1"/>
  <c r="O100" i="1" s="1"/>
  <c r="M101" i="1"/>
  <c r="CT100" i="1"/>
  <c r="CS100" i="1"/>
  <c r="CR100" i="1"/>
  <c r="CP100" i="1"/>
  <c r="CL100" i="1"/>
  <c r="CK100" i="1"/>
  <c r="CJ100" i="1"/>
  <c r="CH100" i="1"/>
  <c r="CF100" i="1"/>
  <c r="CD100" i="1"/>
  <c r="CB100" i="1"/>
  <c r="BZ100" i="1"/>
  <c r="BX100" i="1"/>
  <c r="BV100" i="1"/>
  <c r="BT100" i="1"/>
  <c r="BR100" i="1"/>
  <c r="BP100" i="1"/>
  <c r="BN100" i="1"/>
  <c r="BL100" i="1"/>
  <c r="BJ100" i="1"/>
  <c r="BI100" i="1"/>
  <c r="BH100" i="1"/>
  <c r="BF100" i="1"/>
  <c r="BD100" i="1"/>
  <c r="BB100" i="1"/>
  <c r="AZ100" i="1"/>
  <c r="AX100" i="1"/>
  <c r="AV100" i="1"/>
  <c r="AT100" i="1"/>
  <c r="AS100" i="1"/>
  <c r="AR100" i="1"/>
  <c r="AP100" i="1"/>
  <c r="AN100" i="1"/>
  <c r="AL100" i="1"/>
  <c r="AH100" i="1"/>
  <c r="AF100" i="1"/>
  <c r="AD100" i="1"/>
  <c r="AB100" i="1"/>
  <c r="AA100" i="1"/>
  <c r="Z100" i="1"/>
  <c r="X100" i="1"/>
  <c r="V100" i="1"/>
  <c r="T100" i="1"/>
  <c r="R100" i="1"/>
  <c r="P100" i="1"/>
  <c r="N100" i="1"/>
  <c r="L100" i="1"/>
  <c r="CT99" i="1"/>
  <c r="CS99" i="1"/>
  <c r="CQ99" i="1"/>
  <c r="CO99" i="1"/>
  <c r="CM99" i="1"/>
  <c r="CK99" i="1"/>
  <c r="CI99" i="1"/>
  <c r="CG99" i="1"/>
  <c r="CE99" i="1"/>
  <c r="CC99" i="1"/>
  <c r="CA99" i="1"/>
  <c r="BY99" i="1"/>
  <c r="BW99" i="1"/>
  <c r="BU99" i="1"/>
  <c r="BS99" i="1"/>
  <c r="BQ99" i="1"/>
  <c r="BO99" i="1"/>
  <c r="BM99" i="1"/>
  <c r="BK99" i="1"/>
  <c r="BI99" i="1"/>
  <c r="BG99" i="1"/>
  <c r="BE99" i="1"/>
  <c r="BC99" i="1"/>
  <c r="BA99" i="1"/>
  <c r="AY99" i="1"/>
  <c r="AW99" i="1"/>
  <c r="AU99" i="1"/>
  <c r="AS99" i="1"/>
  <c r="AQ99" i="1"/>
  <c r="AO99" i="1"/>
  <c r="AM99" i="1"/>
  <c r="AK99" i="1"/>
  <c r="AI99" i="1"/>
  <c r="AG99" i="1"/>
  <c r="AE99" i="1"/>
  <c r="AC99" i="1"/>
  <c r="AA99" i="1"/>
  <c r="Y99" i="1"/>
  <c r="W99" i="1"/>
  <c r="U99" i="1"/>
  <c r="S99" i="1"/>
  <c r="Q99" i="1"/>
  <c r="O99" i="1"/>
  <c r="M99" i="1"/>
  <c r="CT98" i="1"/>
  <c r="CS98" i="1"/>
  <c r="CQ98" i="1"/>
  <c r="CO98" i="1"/>
  <c r="CM98" i="1"/>
  <c r="CK98" i="1"/>
  <c r="CI98" i="1"/>
  <c r="CG98" i="1"/>
  <c r="CE98" i="1"/>
  <c r="CC98" i="1"/>
  <c r="CA98" i="1"/>
  <c r="BY98" i="1"/>
  <c r="BW98" i="1"/>
  <c r="BU98" i="1"/>
  <c r="BS98" i="1"/>
  <c r="BQ98" i="1"/>
  <c r="BO98" i="1"/>
  <c r="BM98" i="1"/>
  <c r="BK98" i="1"/>
  <c r="BI98" i="1"/>
  <c r="BG98" i="1"/>
  <c r="BE98" i="1"/>
  <c r="BC98" i="1"/>
  <c r="BA98" i="1"/>
  <c r="AY98" i="1"/>
  <c r="AW98" i="1"/>
  <c r="AU98" i="1"/>
  <c r="AS98" i="1"/>
  <c r="AQ98" i="1"/>
  <c r="AO98" i="1"/>
  <c r="AM98" i="1"/>
  <c r="AK98" i="1"/>
  <c r="AI98" i="1"/>
  <c r="AG98" i="1"/>
  <c r="AE98" i="1"/>
  <c r="AC98" i="1"/>
  <c r="AA98" i="1"/>
  <c r="Y98" i="1"/>
  <c r="W98" i="1"/>
  <c r="U98" i="1"/>
  <c r="S98" i="1"/>
  <c r="Q98" i="1"/>
  <c r="O98" i="1"/>
  <c r="M98" i="1"/>
  <c r="CT97" i="1"/>
  <c r="CS97" i="1"/>
  <c r="CQ97" i="1"/>
  <c r="CO97" i="1"/>
  <c r="CM97" i="1"/>
  <c r="CK97" i="1"/>
  <c r="CI97" i="1"/>
  <c r="CG97" i="1"/>
  <c r="CE97" i="1"/>
  <c r="CC97" i="1"/>
  <c r="CA97" i="1"/>
  <c r="BY97" i="1"/>
  <c r="BW97" i="1"/>
  <c r="BU97" i="1"/>
  <c r="BS97" i="1"/>
  <c r="BQ97" i="1"/>
  <c r="BO97" i="1"/>
  <c r="BM97" i="1"/>
  <c r="BK97" i="1"/>
  <c r="BI97" i="1"/>
  <c r="BG97" i="1"/>
  <c r="BE97" i="1"/>
  <c r="BC97" i="1"/>
  <c r="BA97" i="1"/>
  <c r="AY97" i="1"/>
  <c r="AW97" i="1"/>
  <c r="AU97" i="1"/>
  <c r="AS97" i="1"/>
  <c r="AQ97" i="1"/>
  <c r="AO97" i="1"/>
  <c r="AM97" i="1"/>
  <c r="AK97" i="1"/>
  <c r="AI97" i="1"/>
  <c r="AG97" i="1"/>
  <c r="AE97" i="1"/>
  <c r="AC97" i="1"/>
  <c r="AA97" i="1"/>
  <c r="Y97" i="1"/>
  <c r="W97" i="1"/>
  <c r="U97" i="1"/>
  <c r="S97" i="1"/>
  <c r="Q97" i="1"/>
  <c r="O97" i="1"/>
  <c r="M97" i="1"/>
  <c r="CT96" i="1"/>
  <c r="CS96" i="1"/>
  <c r="CQ96" i="1"/>
  <c r="CO96" i="1"/>
  <c r="CM96" i="1"/>
  <c r="CK96" i="1"/>
  <c r="CI96" i="1"/>
  <c r="CG96" i="1"/>
  <c r="CE96" i="1"/>
  <c r="CC96" i="1"/>
  <c r="CA96" i="1"/>
  <c r="BY96" i="1"/>
  <c r="BW96" i="1"/>
  <c r="BU96" i="1"/>
  <c r="BS96" i="1"/>
  <c r="BQ96" i="1"/>
  <c r="BO96" i="1"/>
  <c r="BM96" i="1"/>
  <c r="BK96" i="1"/>
  <c r="BI96" i="1"/>
  <c r="BG96" i="1"/>
  <c r="BE96" i="1"/>
  <c r="BC96" i="1"/>
  <c r="BA96" i="1"/>
  <c r="AY96" i="1"/>
  <c r="AW96" i="1"/>
  <c r="AU96" i="1"/>
  <c r="AS96" i="1"/>
  <c r="AQ96" i="1"/>
  <c r="AO96" i="1"/>
  <c r="AM96" i="1"/>
  <c r="AK96" i="1"/>
  <c r="AI96" i="1"/>
  <c r="AG96" i="1"/>
  <c r="AE96" i="1"/>
  <c r="AC96" i="1"/>
  <c r="AA96" i="1"/>
  <c r="Y96" i="1"/>
  <c r="W96" i="1"/>
  <c r="U96" i="1"/>
  <c r="S96" i="1"/>
  <c r="Q96" i="1"/>
  <c r="O96" i="1"/>
  <c r="M96" i="1"/>
  <c r="CT95" i="1"/>
  <c r="CS95" i="1"/>
  <c r="CQ95" i="1"/>
  <c r="CO95" i="1"/>
  <c r="CM95" i="1"/>
  <c r="CK95" i="1"/>
  <c r="CI95" i="1"/>
  <c r="CG95" i="1"/>
  <c r="CE95" i="1"/>
  <c r="CC95" i="1"/>
  <c r="CA95" i="1"/>
  <c r="BY95" i="1"/>
  <c r="BW95" i="1"/>
  <c r="BU95" i="1"/>
  <c r="BS95" i="1"/>
  <c r="BQ95" i="1"/>
  <c r="BO95" i="1"/>
  <c r="BM95" i="1"/>
  <c r="BK95" i="1"/>
  <c r="BI95" i="1"/>
  <c r="BG95" i="1"/>
  <c r="BE95" i="1"/>
  <c r="BC95" i="1"/>
  <c r="BA95" i="1"/>
  <c r="AY95" i="1"/>
  <c r="AW95" i="1"/>
  <c r="AU95" i="1"/>
  <c r="AS95" i="1"/>
  <c r="AQ95" i="1"/>
  <c r="AO95" i="1"/>
  <c r="AM95" i="1"/>
  <c r="AK95" i="1"/>
  <c r="AI95" i="1"/>
  <c r="AG95" i="1"/>
  <c r="AE95" i="1"/>
  <c r="AC95" i="1"/>
  <c r="AA95" i="1"/>
  <c r="Y95" i="1"/>
  <c r="W95" i="1"/>
  <c r="U95" i="1"/>
  <c r="S95" i="1"/>
  <c r="Q95" i="1"/>
  <c r="O95" i="1"/>
  <c r="M95" i="1"/>
  <c r="CT94" i="1"/>
  <c r="CS94" i="1"/>
  <c r="CQ94" i="1"/>
  <c r="CO94" i="1"/>
  <c r="CM94" i="1"/>
  <c r="CK94" i="1"/>
  <c r="CI94" i="1"/>
  <c r="CG94" i="1"/>
  <c r="CE94" i="1"/>
  <c r="CC94" i="1"/>
  <c r="CA94" i="1"/>
  <c r="BY94" i="1"/>
  <c r="BW94" i="1"/>
  <c r="BU94" i="1"/>
  <c r="BS94" i="1"/>
  <c r="BQ94" i="1"/>
  <c r="BO94" i="1"/>
  <c r="BM94" i="1"/>
  <c r="BK94" i="1"/>
  <c r="BI94" i="1"/>
  <c r="BG94" i="1"/>
  <c r="BE94" i="1"/>
  <c r="BC94" i="1"/>
  <c r="BA94" i="1"/>
  <c r="AY94" i="1"/>
  <c r="AW94" i="1"/>
  <c r="AU94" i="1"/>
  <c r="AS94" i="1"/>
  <c r="AQ94" i="1"/>
  <c r="AO94" i="1"/>
  <c r="AM94" i="1"/>
  <c r="AK94" i="1"/>
  <c r="AI94" i="1"/>
  <c r="AG94" i="1"/>
  <c r="AE94" i="1"/>
  <c r="AC94" i="1"/>
  <c r="AA94" i="1"/>
  <c r="Y94" i="1"/>
  <c r="W94" i="1"/>
  <c r="U94" i="1"/>
  <c r="S94" i="1"/>
  <c r="Q94" i="1"/>
  <c r="O94" i="1"/>
  <c r="M94" i="1"/>
  <c r="CT93" i="1"/>
  <c r="CS93" i="1"/>
  <c r="CQ93" i="1"/>
  <c r="CO93" i="1"/>
  <c r="CM93" i="1"/>
  <c r="CK93" i="1"/>
  <c r="CI93" i="1"/>
  <c r="CG93" i="1"/>
  <c r="CE93" i="1"/>
  <c r="CC93" i="1"/>
  <c r="CA93" i="1"/>
  <c r="BY93" i="1"/>
  <c r="BW93" i="1"/>
  <c r="BU93" i="1"/>
  <c r="BS93" i="1"/>
  <c r="BQ93" i="1"/>
  <c r="BO93" i="1"/>
  <c r="BM93" i="1"/>
  <c r="BK93" i="1"/>
  <c r="BI93" i="1"/>
  <c r="BG93" i="1"/>
  <c r="BE93" i="1"/>
  <c r="BC93" i="1"/>
  <c r="BA93" i="1"/>
  <c r="AY93" i="1"/>
  <c r="AW93" i="1"/>
  <c r="AU93" i="1"/>
  <c r="AS93" i="1"/>
  <c r="AQ93" i="1"/>
  <c r="AO93" i="1"/>
  <c r="AM93" i="1"/>
  <c r="AK93" i="1"/>
  <c r="AI93" i="1"/>
  <c r="AG93" i="1"/>
  <c r="AE93" i="1"/>
  <c r="AC93" i="1"/>
  <c r="AA93" i="1"/>
  <c r="Y93" i="1"/>
  <c r="W93" i="1"/>
  <c r="U93" i="1"/>
  <c r="S93" i="1"/>
  <c r="Q93" i="1"/>
  <c r="O93" i="1"/>
  <c r="M93" i="1"/>
  <c r="CT92" i="1"/>
  <c r="CS92" i="1"/>
  <c r="CQ92" i="1"/>
  <c r="CO92" i="1"/>
  <c r="CM92" i="1"/>
  <c r="CK92" i="1"/>
  <c r="CI92" i="1"/>
  <c r="CG92" i="1"/>
  <c r="CE92" i="1"/>
  <c r="CC92" i="1"/>
  <c r="CA92" i="1"/>
  <c r="BY92" i="1"/>
  <c r="BW92" i="1"/>
  <c r="BU92" i="1"/>
  <c r="BS92" i="1"/>
  <c r="BQ92" i="1"/>
  <c r="BO92" i="1"/>
  <c r="BM92" i="1"/>
  <c r="BK92" i="1"/>
  <c r="BI92" i="1"/>
  <c r="BG92" i="1"/>
  <c r="BE92" i="1"/>
  <c r="BC92" i="1"/>
  <c r="BA92" i="1"/>
  <c r="AY92" i="1"/>
  <c r="AW92" i="1"/>
  <c r="AU92" i="1"/>
  <c r="AS92" i="1"/>
  <c r="AQ92" i="1"/>
  <c r="AO92" i="1"/>
  <c r="AM92" i="1"/>
  <c r="AK92" i="1"/>
  <c r="AI92" i="1"/>
  <c r="AG92" i="1"/>
  <c r="AE92" i="1"/>
  <c r="AC92" i="1"/>
  <c r="AA92" i="1"/>
  <c r="Y92" i="1"/>
  <c r="W92" i="1"/>
  <c r="U92" i="1"/>
  <c r="S92" i="1"/>
  <c r="Q92" i="1"/>
  <c r="O92" i="1"/>
  <c r="M92" i="1"/>
  <c r="CT91" i="1"/>
  <c r="CS91" i="1"/>
  <c r="CQ91" i="1"/>
  <c r="CO91" i="1"/>
  <c r="CM91" i="1"/>
  <c r="CK91" i="1"/>
  <c r="CI91" i="1"/>
  <c r="CG91" i="1"/>
  <c r="CE91" i="1"/>
  <c r="CC91" i="1"/>
  <c r="CA91" i="1"/>
  <c r="BY91" i="1"/>
  <c r="BW91" i="1"/>
  <c r="BU91" i="1"/>
  <c r="BS91" i="1"/>
  <c r="BQ91" i="1"/>
  <c r="BO91" i="1"/>
  <c r="BM91" i="1"/>
  <c r="BK91" i="1"/>
  <c r="BI91" i="1"/>
  <c r="BG91" i="1"/>
  <c r="BE91" i="1"/>
  <c r="BC91" i="1"/>
  <c r="BA91" i="1"/>
  <c r="AY91" i="1"/>
  <c r="AW91" i="1"/>
  <c r="AU91" i="1"/>
  <c r="AS91" i="1"/>
  <c r="AQ91" i="1"/>
  <c r="AO91" i="1"/>
  <c r="AM91" i="1"/>
  <c r="AK91" i="1"/>
  <c r="AI91" i="1"/>
  <c r="AG91" i="1"/>
  <c r="AE91" i="1"/>
  <c r="AC91" i="1"/>
  <c r="AA91" i="1"/>
  <c r="Y91" i="1"/>
  <c r="W91" i="1"/>
  <c r="U91" i="1"/>
  <c r="S91" i="1"/>
  <c r="Q91" i="1"/>
  <c r="O91" i="1"/>
  <c r="M91" i="1"/>
  <c r="CT90" i="1"/>
  <c r="CS90" i="1"/>
  <c r="CQ90" i="1"/>
  <c r="CO90" i="1"/>
  <c r="CM90" i="1"/>
  <c r="CK90" i="1"/>
  <c r="CI90" i="1"/>
  <c r="CG90" i="1"/>
  <c r="CE90" i="1"/>
  <c r="CC90" i="1"/>
  <c r="CA90" i="1"/>
  <c r="BY90" i="1"/>
  <c r="BW90" i="1"/>
  <c r="BU90" i="1"/>
  <c r="BS90" i="1"/>
  <c r="BQ90" i="1"/>
  <c r="BO90" i="1"/>
  <c r="BM90" i="1"/>
  <c r="BK90" i="1"/>
  <c r="BI90" i="1"/>
  <c r="BG90" i="1"/>
  <c r="BE90" i="1"/>
  <c r="BC90" i="1"/>
  <c r="BA90" i="1"/>
  <c r="AY90" i="1"/>
  <c r="AW90" i="1"/>
  <c r="AU90" i="1"/>
  <c r="AS90" i="1"/>
  <c r="AQ90" i="1"/>
  <c r="AO90" i="1"/>
  <c r="AM90" i="1"/>
  <c r="AK90" i="1"/>
  <c r="AI90" i="1"/>
  <c r="AG90" i="1"/>
  <c r="AE90" i="1"/>
  <c r="AC90" i="1"/>
  <c r="AA90" i="1"/>
  <c r="Y90" i="1"/>
  <c r="W90" i="1"/>
  <c r="U90" i="1"/>
  <c r="S90" i="1"/>
  <c r="Q90" i="1"/>
  <c r="O90" i="1"/>
  <c r="M90" i="1"/>
  <c r="CT89" i="1"/>
  <c r="CS89" i="1"/>
  <c r="CQ89" i="1"/>
  <c r="CO89" i="1"/>
  <c r="CM89" i="1"/>
  <c r="CK89" i="1"/>
  <c r="CI89" i="1"/>
  <c r="CG89" i="1"/>
  <c r="CE89" i="1"/>
  <c r="CC89" i="1"/>
  <c r="CA89" i="1"/>
  <c r="BY89" i="1"/>
  <c r="BW89" i="1"/>
  <c r="BU89" i="1"/>
  <c r="BS89" i="1"/>
  <c r="BQ89" i="1"/>
  <c r="BO89" i="1"/>
  <c r="BM89" i="1"/>
  <c r="BK89" i="1"/>
  <c r="BI89" i="1"/>
  <c r="BG89" i="1"/>
  <c r="BE89" i="1"/>
  <c r="BC89" i="1"/>
  <c r="BA89" i="1"/>
  <c r="AY89" i="1"/>
  <c r="AW89" i="1"/>
  <c r="AU89" i="1"/>
  <c r="AS89" i="1"/>
  <c r="AQ89" i="1"/>
  <c r="AO89" i="1"/>
  <c r="AM89" i="1"/>
  <c r="AK89" i="1"/>
  <c r="AI89" i="1"/>
  <c r="AG89" i="1"/>
  <c r="AE89" i="1"/>
  <c r="AC89" i="1"/>
  <c r="AA89" i="1"/>
  <c r="Y89" i="1"/>
  <c r="W89" i="1"/>
  <c r="U89" i="1"/>
  <c r="S89" i="1"/>
  <c r="Q89" i="1"/>
  <c r="O89" i="1"/>
  <c r="M89" i="1"/>
  <c r="CT88" i="1"/>
  <c r="CS88" i="1"/>
  <c r="CQ88" i="1"/>
  <c r="CO88" i="1"/>
  <c r="CM88" i="1"/>
  <c r="CK88" i="1"/>
  <c r="CI88" i="1"/>
  <c r="CG88" i="1"/>
  <c r="CE88" i="1"/>
  <c r="CC88" i="1"/>
  <c r="CA88" i="1"/>
  <c r="BY88" i="1"/>
  <c r="BW88" i="1"/>
  <c r="BU88" i="1"/>
  <c r="BS88" i="1"/>
  <c r="BQ88" i="1"/>
  <c r="BO88" i="1"/>
  <c r="BM88" i="1"/>
  <c r="BK88" i="1"/>
  <c r="BI88" i="1"/>
  <c r="BG88" i="1"/>
  <c r="BE88" i="1"/>
  <c r="BC88" i="1"/>
  <c r="BA88" i="1"/>
  <c r="AY88" i="1"/>
  <c r="AW88" i="1"/>
  <c r="AU88" i="1"/>
  <c r="AS88" i="1"/>
  <c r="AQ88" i="1"/>
  <c r="AO88" i="1"/>
  <c r="AM88" i="1"/>
  <c r="AK88" i="1"/>
  <c r="AI88" i="1"/>
  <c r="AG88" i="1"/>
  <c r="AE88" i="1"/>
  <c r="AC88" i="1"/>
  <c r="AA88" i="1"/>
  <c r="Y88" i="1"/>
  <c r="W88" i="1"/>
  <c r="U88" i="1"/>
  <c r="S88" i="1"/>
  <c r="Q88" i="1"/>
  <c r="O88" i="1"/>
  <c r="M88" i="1"/>
  <c r="CT87" i="1"/>
  <c r="CS87" i="1"/>
  <c r="CQ87" i="1"/>
  <c r="CO87" i="1"/>
  <c r="CM87" i="1"/>
  <c r="CK87" i="1"/>
  <c r="CI87" i="1"/>
  <c r="CG87" i="1"/>
  <c r="CE87" i="1"/>
  <c r="CC87" i="1"/>
  <c r="CA87" i="1"/>
  <c r="BY87" i="1"/>
  <c r="BW87" i="1"/>
  <c r="BU87" i="1"/>
  <c r="BS87" i="1"/>
  <c r="BQ87" i="1"/>
  <c r="BO87" i="1"/>
  <c r="BM87" i="1"/>
  <c r="BK87" i="1"/>
  <c r="BI87" i="1"/>
  <c r="BG87" i="1"/>
  <c r="BE87" i="1"/>
  <c r="BC87" i="1"/>
  <c r="BA87" i="1"/>
  <c r="AY87" i="1"/>
  <c r="AW87" i="1"/>
  <c r="AU87" i="1"/>
  <c r="AS87" i="1"/>
  <c r="AQ87" i="1"/>
  <c r="AO87" i="1"/>
  <c r="AM87" i="1"/>
  <c r="AK87" i="1"/>
  <c r="AI87" i="1"/>
  <c r="AG87" i="1"/>
  <c r="AE87" i="1"/>
  <c r="AC87" i="1"/>
  <c r="AA87" i="1"/>
  <c r="Y87" i="1"/>
  <c r="W87" i="1"/>
  <c r="U87" i="1"/>
  <c r="S87" i="1"/>
  <c r="Q87" i="1"/>
  <c r="O87" i="1"/>
  <c r="M87" i="1"/>
  <c r="CT86" i="1"/>
  <c r="CS86" i="1"/>
  <c r="CQ86" i="1"/>
  <c r="CO86" i="1"/>
  <c r="CM86" i="1"/>
  <c r="CK86" i="1"/>
  <c r="CI86" i="1"/>
  <c r="CG86" i="1"/>
  <c r="CE86" i="1"/>
  <c r="CC86" i="1"/>
  <c r="CA86" i="1"/>
  <c r="BY86" i="1"/>
  <c r="BW86" i="1"/>
  <c r="BU86" i="1"/>
  <c r="BS86" i="1"/>
  <c r="BQ86" i="1"/>
  <c r="BO86" i="1"/>
  <c r="BM86" i="1"/>
  <c r="BK86" i="1"/>
  <c r="BI86" i="1"/>
  <c r="BG86" i="1"/>
  <c r="BE86" i="1"/>
  <c r="BC86" i="1"/>
  <c r="BA86" i="1"/>
  <c r="AY86" i="1"/>
  <c r="AW86" i="1"/>
  <c r="AU86" i="1"/>
  <c r="AS86" i="1"/>
  <c r="AQ86" i="1"/>
  <c r="AO86" i="1"/>
  <c r="AM86" i="1"/>
  <c r="AK86" i="1"/>
  <c r="AI86" i="1"/>
  <c r="AG86" i="1"/>
  <c r="AE86" i="1"/>
  <c r="AC86" i="1"/>
  <c r="AA86" i="1"/>
  <c r="Y86" i="1"/>
  <c r="W86" i="1"/>
  <c r="U86" i="1"/>
  <c r="S86" i="1"/>
  <c r="Q86" i="1"/>
  <c r="O86" i="1"/>
  <c r="M86" i="1"/>
  <c r="CT85" i="1"/>
  <c r="CS85" i="1"/>
  <c r="CQ85" i="1"/>
  <c r="CO85" i="1"/>
  <c r="CM85" i="1"/>
  <c r="CK85" i="1"/>
  <c r="CI85" i="1"/>
  <c r="CG85" i="1"/>
  <c r="CE85" i="1"/>
  <c r="CC85" i="1"/>
  <c r="CA85" i="1"/>
  <c r="BY85" i="1"/>
  <c r="BW85" i="1"/>
  <c r="BU85" i="1"/>
  <c r="BS85" i="1"/>
  <c r="BQ85" i="1"/>
  <c r="BO85" i="1"/>
  <c r="BM85" i="1"/>
  <c r="BK85" i="1"/>
  <c r="BI85" i="1"/>
  <c r="BG85" i="1"/>
  <c r="BE85" i="1"/>
  <c r="BC85" i="1"/>
  <c r="BA85" i="1"/>
  <c r="AY85" i="1"/>
  <c r="AW85" i="1"/>
  <c r="AU85" i="1"/>
  <c r="AS85" i="1"/>
  <c r="AQ85" i="1"/>
  <c r="AO85" i="1"/>
  <c r="AM85" i="1"/>
  <c r="AK85" i="1"/>
  <c r="AI85" i="1"/>
  <c r="AG85" i="1"/>
  <c r="AE85" i="1"/>
  <c r="AC85" i="1"/>
  <c r="AA85" i="1"/>
  <c r="Y85" i="1"/>
  <c r="W85" i="1"/>
  <c r="U85" i="1"/>
  <c r="S85" i="1"/>
  <c r="Q85" i="1"/>
  <c r="O85" i="1"/>
  <c r="M85" i="1"/>
  <c r="CT84" i="1"/>
  <c r="CS84" i="1"/>
  <c r="CQ84" i="1"/>
  <c r="CO84" i="1"/>
  <c r="CM84" i="1"/>
  <c r="CK84" i="1"/>
  <c r="CI84" i="1"/>
  <c r="CG84" i="1"/>
  <c r="CE84" i="1"/>
  <c r="CC84" i="1"/>
  <c r="CA84" i="1"/>
  <c r="BY84" i="1"/>
  <c r="BW84" i="1"/>
  <c r="BU84" i="1"/>
  <c r="BS84" i="1"/>
  <c r="BQ84" i="1"/>
  <c r="BO84" i="1"/>
  <c r="BM84" i="1"/>
  <c r="BK84" i="1"/>
  <c r="BI84" i="1"/>
  <c r="BG84" i="1"/>
  <c r="BE84" i="1"/>
  <c r="BC84" i="1"/>
  <c r="BA84" i="1"/>
  <c r="AY84" i="1"/>
  <c r="AW84" i="1"/>
  <c r="AU84" i="1"/>
  <c r="AS84" i="1"/>
  <c r="AQ84" i="1"/>
  <c r="AO84" i="1"/>
  <c r="AM84" i="1"/>
  <c r="AK84" i="1"/>
  <c r="AI84" i="1"/>
  <c r="AG84" i="1"/>
  <c r="AE84" i="1"/>
  <c r="AC84" i="1"/>
  <c r="AA84" i="1"/>
  <c r="Y84" i="1"/>
  <c r="W84" i="1"/>
  <c r="U84" i="1"/>
  <c r="S84" i="1"/>
  <c r="Q84" i="1"/>
  <c r="O84" i="1"/>
  <c r="M84" i="1"/>
  <c r="CT83" i="1"/>
  <c r="CS83" i="1"/>
  <c r="CQ83" i="1"/>
  <c r="CO83" i="1"/>
  <c r="CM83" i="1"/>
  <c r="CK83" i="1"/>
  <c r="CI83" i="1"/>
  <c r="CG83" i="1"/>
  <c r="CE83" i="1"/>
  <c r="CC83" i="1"/>
  <c r="CA83" i="1"/>
  <c r="BY83" i="1"/>
  <c r="BW83" i="1"/>
  <c r="BU83" i="1"/>
  <c r="BS83" i="1"/>
  <c r="BQ83" i="1"/>
  <c r="BO83" i="1"/>
  <c r="BM83" i="1"/>
  <c r="BK83" i="1"/>
  <c r="BI83" i="1"/>
  <c r="BG83" i="1"/>
  <c r="BE83" i="1"/>
  <c r="BC83" i="1"/>
  <c r="BA83" i="1"/>
  <c r="AY83" i="1"/>
  <c r="AW83" i="1"/>
  <c r="AU83" i="1"/>
  <c r="AS83" i="1"/>
  <c r="AQ83" i="1"/>
  <c r="AO83" i="1"/>
  <c r="AM83" i="1"/>
  <c r="AK83" i="1"/>
  <c r="AI83" i="1"/>
  <c r="AG83" i="1"/>
  <c r="AE83" i="1"/>
  <c r="AC83" i="1"/>
  <c r="AA83" i="1"/>
  <c r="Y83" i="1"/>
  <c r="W83" i="1"/>
  <c r="U83" i="1"/>
  <c r="S83" i="1"/>
  <c r="Q83" i="1"/>
  <c r="O83" i="1"/>
  <c r="M83" i="1"/>
  <c r="CT82" i="1"/>
  <c r="CS82" i="1"/>
  <c r="CQ82" i="1"/>
  <c r="CQ81" i="1" s="1"/>
  <c r="CO82" i="1"/>
  <c r="CO81" i="1" s="1"/>
  <c r="CM82" i="1"/>
  <c r="CM81" i="1" s="1"/>
  <c r="CK82" i="1"/>
  <c r="CI82" i="1"/>
  <c r="CG82" i="1"/>
  <c r="CG81" i="1" s="1"/>
  <c r="CE82" i="1"/>
  <c r="CE81" i="1" s="1"/>
  <c r="CC82" i="1"/>
  <c r="CA82" i="1"/>
  <c r="BY82" i="1"/>
  <c r="BY81" i="1" s="1"/>
  <c r="BW82" i="1"/>
  <c r="BW81" i="1" s="1"/>
  <c r="BU82" i="1"/>
  <c r="BS82" i="1"/>
  <c r="BQ82" i="1"/>
  <c r="BQ81" i="1" s="1"/>
  <c r="BO82" i="1"/>
  <c r="BO81" i="1" s="1"/>
  <c r="BM82" i="1"/>
  <c r="BK82" i="1"/>
  <c r="BI82" i="1"/>
  <c r="BI81" i="1" s="1"/>
  <c r="BG82" i="1"/>
  <c r="BG81" i="1" s="1"/>
  <c r="BE82" i="1"/>
  <c r="BC82" i="1"/>
  <c r="BA82" i="1"/>
  <c r="BA81" i="1" s="1"/>
  <c r="AY82" i="1"/>
  <c r="AY81" i="1" s="1"/>
  <c r="AW82" i="1"/>
  <c r="AU82" i="1"/>
  <c r="AS82" i="1"/>
  <c r="AS81" i="1" s="1"/>
  <c r="AQ82" i="1"/>
  <c r="AQ81" i="1" s="1"/>
  <c r="AO82" i="1"/>
  <c r="AM82" i="1"/>
  <c r="AK82" i="1"/>
  <c r="AK81" i="1" s="1"/>
  <c r="AI82" i="1"/>
  <c r="AI81" i="1" s="1"/>
  <c r="AG82" i="1"/>
  <c r="AE82" i="1"/>
  <c r="AC82" i="1"/>
  <c r="AC81" i="1" s="1"/>
  <c r="AA82" i="1"/>
  <c r="AA81" i="1" s="1"/>
  <c r="Y82" i="1"/>
  <c r="W82" i="1"/>
  <c r="U82" i="1"/>
  <c r="U81" i="1" s="1"/>
  <c r="S82" i="1"/>
  <c r="S81" i="1" s="1"/>
  <c r="Q82" i="1"/>
  <c r="O82" i="1"/>
  <c r="M82" i="1"/>
  <c r="CR81" i="1"/>
  <c r="CP81" i="1"/>
  <c r="CL81" i="1"/>
  <c r="CJ81" i="1"/>
  <c r="CH81" i="1"/>
  <c r="CF81" i="1"/>
  <c r="CD81" i="1"/>
  <c r="CB81" i="1"/>
  <c r="BZ81" i="1"/>
  <c r="BX81" i="1"/>
  <c r="BV81" i="1"/>
  <c r="BT81" i="1"/>
  <c r="BR81" i="1"/>
  <c r="BP81" i="1"/>
  <c r="BN81" i="1"/>
  <c r="BL81" i="1"/>
  <c r="BJ81" i="1"/>
  <c r="BH81" i="1"/>
  <c r="BF81" i="1"/>
  <c r="BD81" i="1"/>
  <c r="BB81" i="1"/>
  <c r="AZ81" i="1"/>
  <c r="AX81" i="1"/>
  <c r="AV81" i="1"/>
  <c r="AT81" i="1"/>
  <c r="AR81" i="1"/>
  <c r="AP81" i="1"/>
  <c r="AN81" i="1"/>
  <c r="AL81" i="1"/>
  <c r="AJ81" i="1"/>
  <c r="AH81" i="1"/>
  <c r="AF81" i="1"/>
  <c r="AD81" i="1"/>
  <c r="AB81" i="1"/>
  <c r="Z81" i="1"/>
  <c r="X81" i="1"/>
  <c r="V81" i="1"/>
  <c r="T81" i="1"/>
  <c r="R81" i="1"/>
  <c r="P81" i="1"/>
  <c r="N81" i="1"/>
  <c r="L81" i="1"/>
  <c r="CT80" i="1"/>
  <c r="CS80" i="1"/>
  <c r="CQ80" i="1"/>
  <c r="CO80" i="1"/>
  <c r="CM80" i="1"/>
  <c r="CK80" i="1"/>
  <c r="CI80" i="1"/>
  <c r="CG80" i="1"/>
  <c r="CE80" i="1"/>
  <c r="CC80" i="1"/>
  <c r="CA80" i="1"/>
  <c r="BY80" i="1"/>
  <c r="BW80" i="1"/>
  <c r="BU80" i="1"/>
  <c r="BS80" i="1"/>
  <c r="BQ80" i="1"/>
  <c r="BO80" i="1"/>
  <c r="BM80" i="1"/>
  <c r="BK80" i="1"/>
  <c r="BI80" i="1"/>
  <c r="BG80" i="1"/>
  <c r="BE80" i="1"/>
  <c r="BC80" i="1"/>
  <c r="BA80" i="1"/>
  <c r="AY80" i="1"/>
  <c r="AW80" i="1"/>
  <c r="AU80" i="1"/>
  <c r="AS80" i="1"/>
  <c r="AQ80" i="1"/>
  <c r="AO80" i="1"/>
  <c r="AM80" i="1"/>
  <c r="AK80" i="1"/>
  <c r="AI80" i="1"/>
  <c r="AG80" i="1"/>
  <c r="AE80" i="1"/>
  <c r="AC80" i="1"/>
  <c r="AA80" i="1"/>
  <c r="Y80" i="1"/>
  <c r="W80" i="1"/>
  <c r="U80" i="1"/>
  <c r="S80" i="1"/>
  <c r="Q80" i="1"/>
  <c r="O80" i="1"/>
  <c r="M80" i="1"/>
  <c r="CT79" i="1"/>
  <c r="CS79" i="1"/>
  <c r="CQ79" i="1"/>
  <c r="CO79" i="1"/>
  <c r="CM79" i="1"/>
  <c r="CK79" i="1"/>
  <c r="CI79" i="1"/>
  <c r="CG79" i="1"/>
  <c r="CE79" i="1"/>
  <c r="CC79" i="1"/>
  <c r="CA79" i="1"/>
  <c r="BY79" i="1"/>
  <c r="BW79" i="1"/>
  <c r="BU79" i="1"/>
  <c r="BS79" i="1"/>
  <c r="BQ79" i="1"/>
  <c r="BO79" i="1"/>
  <c r="BM79" i="1"/>
  <c r="BK79" i="1"/>
  <c r="BI79" i="1"/>
  <c r="BG79" i="1"/>
  <c r="BE79" i="1"/>
  <c r="BC79" i="1"/>
  <c r="BA79" i="1"/>
  <c r="AY79" i="1"/>
  <c r="AW79" i="1"/>
  <c r="AU79" i="1"/>
  <c r="AS79" i="1"/>
  <c r="AQ79" i="1"/>
  <c r="AO79" i="1"/>
  <c r="AM79" i="1"/>
  <c r="AK79" i="1"/>
  <c r="AI79" i="1"/>
  <c r="AG79" i="1"/>
  <c r="AE79" i="1"/>
  <c r="AC79" i="1"/>
  <c r="AA79" i="1"/>
  <c r="Y79" i="1"/>
  <c r="W79" i="1"/>
  <c r="U79" i="1"/>
  <c r="S79" i="1"/>
  <c r="Q79" i="1"/>
  <c r="O79" i="1"/>
  <c r="M79" i="1"/>
  <c r="CT78" i="1"/>
  <c r="CS78" i="1"/>
  <c r="CQ78" i="1"/>
  <c r="CO78" i="1"/>
  <c r="CM78" i="1"/>
  <c r="CK78" i="1"/>
  <c r="CI78" i="1"/>
  <c r="CG78" i="1"/>
  <c r="CE78" i="1"/>
  <c r="CC78" i="1"/>
  <c r="CA78" i="1"/>
  <c r="BY78" i="1"/>
  <c r="BW78" i="1"/>
  <c r="BU78" i="1"/>
  <c r="BS78" i="1"/>
  <c r="BQ78" i="1"/>
  <c r="BO78" i="1"/>
  <c r="BM78" i="1"/>
  <c r="BK78" i="1"/>
  <c r="BI78" i="1"/>
  <c r="BG78" i="1"/>
  <c r="BE78" i="1"/>
  <c r="BC78" i="1"/>
  <c r="BA78" i="1"/>
  <c r="AY78" i="1"/>
  <c r="AW78" i="1"/>
  <c r="AU78" i="1"/>
  <c r="AS78" i="1"/>
  <c r="AQ78" i="1"/>
  <c r="AO78" i="1"/>
  <c r="AM78" i="1"/>
  <c r="AK78" i="1"/>
  <c r="AI78" i="1"/>
  <c r="AG78" i="1"/>
  <c r="AE78" i="1"/>
  <c r="AC78" i="1"/>
  <c r="AA78" i="1"/>
  <c r="Y78" i="1"/>
  <c r="W78" i="1"/>
  <c r="U78" i="1"/>
  <c r="S78" i="1"/>
  <c r="Q78" i="1"/>
  <c r="O78" i="1"/>
  <c r="M78" i="1"/>
  <c r="CT77" i="1"/>
  <c r="CS77" i="1"/>
  <c r="CS76" i="1" s="1"/>
  <c r="CQ77" i="1"/>
  <c r="CO77" i="1"/>
  <c r="CO76" i="1" s="1"/>
  <c r="CM77" i="1"/>
  <c r="CM76" i="1" s="1"/>
  <c r="CK77" i="1"/>
  <c r="CI77" i="1"/>
  <c r="CG77" i="1"/>
  <c r="CG76" i="1" s="1"/>
  <c r="CE77" i="1"/>
  <c r="CE76" i="1" s="1"/>
  <c r="CC77" i="1"/>
  <c r="CC76" i="1" s="1"/>
  <c r="CA77" i="1"/>
  <c r="BY77" i="1"/>
  <c r="BY76" i="1" s="1"/>
  <c r="BW77" i="1"/>
  <c r="BW76" i="1" s="1"/>
  <c r="BU77" i="1"/>
  <c r="BU76" i="1" s="1"/>
  <c r="BS77" i="1"/>
  <c r="BQ77" i="1"/>
  <c r="BQ76" i="1" s="1"/>
  <c r="BO77" i="1"/>
  <c r="BO76" i="1" s="1"/>
  <c r="BM77" i="1"/>
  <c r="BM76" i="1" s="1"/>
  <c r="BK77" i="1"/>
  <c r="BI77" i="1"/>
  <c r="BI76" i="1" s="1"/>
  <c r="BG77" i="1"/>
  <c r="BG76" i="1" s="1"/>
  <c r="BE77" i="1"/>
  <c r="BC77" i="1"/>
  <c r="BA77" i="1"/>
  <c r="BA76" i="1" s="1"/>
  <c r="AY77" i="1"/>
  <c r="AY76" i="1" s="1"/>
  <c r="AW77" i="1"/>
  <c r="AW76" i="1" s="1"/>
  <c r="AU77" i="1"/>
  <c r="AS77" i="1"/>
  <c r="AS76" i="1" s="1"/>
  <c r="AQ77" i="1"/>
  <c r="AQ76" i="1" s="1"/>
  <c r="AO77" i="1"/>
  <c r="AO76" i="1" s="1"/>
  <c r="AM77" i="1"/>
  <c r="AK77" i="1"/>
  <c r="AK76" i="1" s="1"/>
  <c r="AI77" i="1"/>
  <c r="AI76" i="1" s="1"/>
  <c r="AG77" i="1"/>
  <c r="AG76" i="1" s="1"/>
  <c r="AE77" i="1"/>
  <c r="AC77" i="1"/>
  <c r="AC76" i="1" s="1"/>
  <c r="AA77" i="1"/>
  <c r="AA76" i="1" s="1"/>
  <c r="Y77" i="1"/>
  <c r="W77" i="1"/>
  <c r="U77" i="1"/>
  <c r="U76" i="1" s="1"/>
  <c r="S77" i="1"/>
  <c r="S76" i="1" s="1"/>
  <c r="Q77" i="1"/>
  <c r="Q76" i="1" s="1"/>
  <c r="O77" i="1"/>
  <c r="M77" i="1"/>
  <c r="CT76" i="1"/>
  <c r="CR76" i="1"/>
  <c r="CQ76" i="1"/>
  <c r="CP76" i="1"/>
  <c r="CL76" i="1"/>
  <c r="CK76" i="1"/>
  <c r="CJ76" i="1"/>
  <c r="CH76" i="1"/>
  <c r="CF76" i="1"/>
  <c r="CD76" i="1"/>
  <c r="CB76" i="1"/>
  <c r="BZ76" i="1"/>
  <c r="BX76" i="1"/>
  <c r="BV76" i="1"/>
  <c r="BT76" i="1"/>
  <c r="BR76" i="1"/>
  <c r="BP76" i="1"/>
  <c r="BN76" i="1"/>
  <c r="BL76" i="1"/>
  <c r="BJ76" i="1"/>
  <c r="BH76" i="1"/>
  <c r="BF76" i="1"/>
  <c r="BE76" i="1"/>
  <c r="BD76" i="1"/>
  <c r="BB76" i="1"/>
  <c r="AZ76" i="1"/>
  <c r="AX76" i="1"/>
  <c r="AV76" i="1"/>
  <c r="AT76" i="1"/>
  <c r="AR76" i="1"/>
  <c r="AP76" i="1"/>
  <c r="AN76" i="1"/>
  <c r="AL76" i="1"/>
  <c r="AJ76" i="1"/>
  <c r="AH76" i="1"/>
  <c r="AF76" i="1"/>
  <c r="AD76" i="1"/>
  <c r="AB76" i="1"/>
  <c r="Z76" i="1"/>
  <c r="Y76" i="1"/>
  <c r="X76" i="1"/>
  <c r="V76" i="1"/>
  <c r="T76" i="1"/>
  <c r="R76" i="1"/>
  <c r="P76" i="1"/>
  <c r="N76" i="1"/>
  <c r="M76" i="1"/>
  <c r="L76" i="1"/>
  <c r="CT75" i="1"/>
  <c r="CS75" i="1"/>
  <c r="CQ75" i="1"/>
  <c r="CO75" i="1"/>
  <c r="CO74" i="1" s="1"/>
  <c r="CM75" i="1"/>
  <c r="CM74" i="1" s="1"/>
  <c r="CK75" i="1"/>
  <c r="CI75" i="1"/>
  <c r="CI74" i="1" s="1"/>
  <c r="CG75" i="1"/>
  <c r="CG74" i="1" s="1"/>
  <c r="CE75" i="1"/>
  <c r="CE74" i="1" s="1"/>
  <c r="CC75" i="1"/>
  <c r="CA75" i="1"/>
  <c r="CA74" i="1" s="1"/>
  <c r="BY75" i="1"/>
  <c r="BY74" i="1" s="1"/>
  <c r="BW75" i="1"/>
  <c r="BW74" i="1" s="1"/>
  <c r="BU75" i="1"/>
  <c r="BS75" i="1"/>
  <c r="BS74" i="1" s="1"/>
  <c r="BQ75" i="1"/>
  <c r="BQ74" i="1" s="1"/>
  <c r="BO75" i="1"/>
  <c r="BO74" i="1" s="1"/>
  <c r="BM75" i="1"/>
  <c r="BM74" i="1" s="1"/>
  <c r="BK75" i="1"/>
  <c r="BK74" i="1" s="1"/>
  <c r="BI75" i="1"/>
  <c r="BI74" i="1" s="1"/>
  <c r="BG75" i="1"/>
  <c r="BG74" i="1" s="1"/>
  <c r="BE75" i="1"/>
  <c r="BC75" i="1"/>
  <c r="BC74" i="1" s="1"/>
  <c r="BA75" i="1"/>
  <c r="BA74" i="1" s="1"/>
  <c r="AY75" i="1"/>
  <c r="AY74" i="1" s="1"/>
  <c r="AW75" i="1"/>
  <c r="AU75" i="1"/>
  <c r="AU74" i="1" s="1"/>
  <c r="AS75" i="1"/>
  <c r="AS74" i="1" s="1"/>
  <c r="AQ75" i="1"/>
  <c r="AQ74" i="1" s="1"/>
  <c r="AO75" i="1"/>
  <c r="AM75" i="1"/>
  <c r="AM74" i="1" s="1"/>
  <c r="AK75" i="1"/>
  <c r="AK74" i="1" s="1"/>
  <c r="AI75" i="1"/>
  <c r="AI74" i="1" s="1"/>
  <c r="AG75" i="1"/>
  <c r="AE75" i="1"/>
  <c r="AE74" i="1" s="1"/>
  <c r="AC75" i="1"/>
  <c r="AA75" i="1"/>
  <c r="AA74" i="1" s="1"/>
  <c r="Y75" i="1"/>
  <c r="W75" i="1"/>
  <c r="W74" i="1" s="1"/>
  <c r="U75" i="1"/>
  <c r="U74" i="1" s="1"/>
  <c r="S75" i="1"/>
  <c r="S74" i="1" s="1"/>
  <c r="Q75" i="1"/>
  <c r="O75" i="1"/>
  <c r="O74" i="1" s="1"/>
  <c r="M75" i="1"/>
  <c r="CS74" i="1"/>
  <c r="CR74" i="1"/>
  <c r="CQ74" i="1"/>
  <c r="CP74" i="1"/>
  <c r="CL74" i="1"/>
  <c r="CK74" i="1"/>
  <c r="CJ74" i="1"/>
  <c r="CH74" i="1"/>
  <c r="CF74" i="1"/>
  <c r="CD74" i="1"/>
  <c r="CC74" i="1"/>
  <c r="CB74" i="1"/>
  <c r="BZ74" i="1"/>
  <c r="BX74" i="1"/>
  <c r="BV74" i="1"/>
  <c r="BU74" i="1"/>
  <c r="BT74" i="1"/>
  <c r="BR74" i="1"/>
  <c r="BP74" i="1"/>
  <c r="BN74" i="1"/>
  <c r="BL74" i="1"/>
  <c r="BJ74" i="1"/>
  <c r="BH74" i="1"/>
  <c r="BF74" i="1"/>
  <c r="BE74" i="1"/>
  <c r="BD74" i="1"/>
  <c r="BB74" i="1"/>
  <c r="AZ74" i="1"/>
  <c r="AX74" i="1"/>
  <c r="AW74" i="1"/>
  <c r="AV74" i="1"/>
  <c r="AT74" i="1"/>
  <c r="AR74" i="1"/>
  <c r="AP74" i="1"/>
  <c r="AO74" i="1"/>
  <c r="AN74" i="1"/>
  <c r="AL74" i="1"/>
  <c r="AH74" i="1"/>
  <c r="AG74" i="1"/>
  <c r="AF74" i="1"/>
  <c r="AD74" i="1"/>
  <c r="AC74" i="1"/>
  <c r="AB74" i="1"/>
  <c r="Z74" i="1"/>
  <c r="Y74" i="1"/>
  <c r="X74" i="1"/>
  <c r="V74" i="1"/>
  <c r="T74" i="1"/>
  <c r="R74" i="1"/>
  <c r="Q74" i="1"/>
  <c r="P74" i="1"/>
  <c r="N74" i="1"/>
  <c r="M74" i="1"/>
  <c r="L74" i="1"/>
  <c r="CT73" i="1"/>
  <c r="CS73" i="1"/>
  <c r="CQ73" i="1"/>
  <c r="CO73" i="1"/>
  <c r="CM73" i="1"/>
  <c r="CK73" i="1"/>
  <c r="CI73" i="1"/>
  <c r="CG73" i="1"/>
  <c r="CE73" i="1"/>
  <c r="CC73" i="1"/>
  <c r="CA73" i="1"/>
  <c r="BY73" i="1"/>
  <c r="BW73" i="1"/>
  <c r="BU73" i="1"/>
  <c r="BS73" i="1"/>
  <c r="BQ73" i="1"/>
  <c r="BO73" i="1"/>
  <c r="BM73" i="1"/>
  <c r="BK73" i="1"/>
  <c r="BI73" i="1"/>
  <c r="BG73" i="1"/>
  <c r="BE73" i="1"/>
  <c r="BC73" i="1"/>
  <c r="BA73" i="1"/>
  <c r="AY73" i="1"/>
  <c r="AW73" i="1"/>
  <c r="AU73" i="1"/>
  <c r="AS73" i="1"/>
  <c r="AQ73" i="1"/>
  <c r="AO73" i="1"/>
  <c r="AM73" i="1"/>
  <c r="AK73" i="1"/>
  <c r="AI73" i="1"/>
  <c r="AG73" i="1"/>
  <c r="AE73" i="1"/>
  <c r="AC73" i="1"/>
  <c r="AA73" i="1"/>
  <c r="Y73" i="1"/>
  <c r="W73" i="1"/>
  <c r="U73" i="1"/>
  <c r="S73" i="1"/>
  <c r="Q73" i="1"/>
  <c r="O73" i="1"/>
  <c r="M73" i="1"/>
  <c r="CT72" i="1"/>
  <c r="CS72" i="1"/>
  <c r="CQ72" i="1"/>
  <c r="CQ71" i="1" s="1"/>
  <c r="CO72" i="1"/>
  <c r="CM72" i="1"/>
  <c r="CK72" i="1"/>
  <c r="CI72" i="1"/>
  <c r="CI71" i="1" s="1"/>
  <c r="CG72" i="1"/>
  <c r="CE72" i="1"/>
  <c r="CC72" i="1"/>
  <c r="CC71" i="1" s="1"/>
  <c r="CA72" i="1"/>
  <c r="CA71" i="1" s="1"/>
  <c r="BY72" i="1"/>
  <c r="BW72" i="1"/>
  <c r="BU72" i="1"/>
  <c r="BS72" i="1"/>
  <c r="BS71" i="1" s="1"/>
  <c r="BQ72" i="1"/>
  <c r="BO72" i="1"/>
  <c r="BM72" i="1"/>
  <c r="BM71" i="1" s="1"/>
  <c r="BK72" i="1"/>
  <c r="BK71" i="1" s="1"/>
  <c r="BI72" i="1"/>
  <c r="BG72" i="1"/>
  <c r="BE72" i="1"/>
  <c r="BC72" i="1"/>
  <c r="BC71" i="1" s="1"/>
  <c r="BA72" i="1"/>
  <c r="AY72" i="1"/>
  <c r="AW72" i="1"/>
  <c r="AW71" i="1" s="1"/>
  <c r="AU72" i="1"/>
  <c r="AU71" i="1" s="1"/>
  <c r="AS72" i="1"/>
  <c r="AQ72" i="1"/>
  <c r="AO72" i="1"/>
  <c r="AM72" i="1"/>
  <c r="AM71" i="1" s="1"/>
  <c r="AK72" i="1"/>
  <c r="AI72" i="1"/>
  <c r="AI71" i="1" s="1"/>
  <c r="AG72" i="1"/>
  <c r="AG71" i="1" s="1"/>
  <c r="AE72" i="1"/>
  <c r="AE71" i="1" s="1"/>
  <c r="AC72" i="1"/>
  <c r="AA72" i="1"/>
  <c r="AA71" i="1" s="1"/>
  <c r="Y72" i="1"/>
  <c r="Y71" i="1" s="1"/>
  <c r="W72" i="1"/>
  <c r="W71" i="1" s="1"/>
  <c r="U72" i="1"/>
  <c r="S72" i="1"/>
  <c r="S71" i="1" s="1"/>
  <c r="Q72" i="1"/>
  <c r="Q71" i="1" s="1"/>
  <c r="O72" i="1"/>
  <c r="M72" i="1"/>
  <c r="CS71" i="1"/>
  <c r="CR71" i="1"/>
  <c r="CP71" i="1"/>
  <c r="CO71" i="1"/>
  <c r="CL71" i="1"/>
  <c r="CK71" i="1"/>
  <c r="CJ71" i="1"/>
  <c r="CH71" i="1"/>
  <c r="CG71" i="1"/>
  <c r="CF71" i="1"/>
  <c r="CD71" i="1"/>
  <c r="CB71" i="1"/>
  <c r="BZ71" i="1"/>
  <c r="BY71" i="1"/>
  <c r="BX71" i="1"/>
  <c r="BV71" i="1"/>
  <c r="BU71" i="1"/>
  <c r="BT71" i="1"/>
  <c r="BR71" i="1"/>
  <c r="BQ71" i="1"/>
  <c r="BP71" i="1"/>
  <c r="BN71" i="1"/>
  <c r="BL71" i="1"/>
  <c r="BJ71" i="1"/>
  <c r="BI71" i="1"/>
  <c r="BH71" i="1"/>
  <c r="BF71" i="1"/>
  <c r="BE71" i="1"/>
  <c r="BD71" i="1"/>
  <c r="BB71" i="1"/>
  <c r="BA71" i="1"/>
  <c r="AZ71" i="1"/>
  <c r="AX71" i="1"/>
  <c r="AV71" i="1"/>
  <c r="AT71" i="1"/>
  <c r="AS71" i="1"/>
  <c r="AR71" i="1"/>
  <c r="AP71" i="1"/>
  <c r="AO71" i="1"/>
  <c r="AN71" i="1"/>
  <c r="AL71" i="1"/>
  <c r="AK71" i="1"/>
  <c r="AH71" i="1"/>
  <c r="AF71" i="1"/>
  <c r="AD71" i="1"/>
  <c r="AB71" i="1"/>
  <c r="Z71" i="1"/>
  <c r="X71" i="1"/>
  <c r="V71" i="1"/>
  <c r="T71" i="1"/>
  <c r="R71" i="1"/>
  <c r="P71" i="1"/>
  <c r="N71" i="1"/>
  <c r="L71" i="1"/>
  <c r="CT70" i="1"/>
  <c r="CS70" i="1"/>
  <c r="CQ70" i="1"/>
  <c r="CO70" i="1"/>
  <c r="CM70" i="1"/>
  <c r="CK70" i="1"/>
  <c r="CI70" i="1"/>
  <c r="CG70" i="1"/>
  <c r="CE70" i="1"/>
  <c r="CC70" i="1"/>
  <c r="CA70" i="1"/>
  <c r="BY70" i="1"/>
  <c r="BW70" i="1"/>
  <c r="BU70" i="1"/>
  <c r="BS70" i="1"/>
  <c r="BQ70" i="1"/>
  <c r="BO70" i="1"/>
  <c r="BM70" i="1"/>
  <c r="BK70" i="1"/>
  <c r="BI70" i="1"/>
  <c r="BG70" i="1"/>
  <c r="BE70" i="1"/>
  <c r="BC70" i="1"/>
  <c r="BA70" i="1"/>
  <c r="AY70" i="1"/>
  <c r="AW70" i="1"/>
  <c r="AU70" i="1"/>
  <c r="AS70" i="1"/>
  <c r="AQ70" i="1"/>
  <c r="AO70" i="1"/>
  <c r="AM70" i="1"/>
  <c r="AK70" i="1"/>
  <c r="AI70" i="1"/>
  <c r="AG70" i="1"/>
  <c r="AE70" i="1"/>
  <c r="AC70" i="1"/>
  <c r="AA70" i="1"/>
  <c r="Y70" i="1"/>
  <c r="W70" i="1"/>
  <c r="U70" i="1"/>
  <c r="S70" i="1"/>
  <c r="Q70" i="1"/>
  <c r="O70" i="1"/>
  <c r="M70" i="1"/>
  <c r="CT69" i="1"/>
  <c r="CS69" i="1"/>
  <c r="CQ69" i="1"/>
  <c r="CQ68" i="1" s="1"/>
  <c r="CO69" i="1"/>
  <c r="CO68" i="1" s="1"/>
  <c r="CM69" i="1"/>
  <c r="CM68" i="1" s="1"/>
  <c r="CK69" i="1"/>
  <c r="CI69" i="1"/>
  <c r="CG69" i="1"/>
  <c r="CG68" i="1" s="1"/>
  <c r="CE69" i="1"/>
  <c r="CE68" i="1" s="1"/>
  <c r="CC69" i="1"/>
  <c r="CA69" i="1"/>
  <c r="BY69" i="1"/>
  <c r="BY68" i="1" s="1"/>
  <c r="BW69" i="1"/>
  <c r="BW68" i="1" s="1"/>
  <c r="BU69" i="1"/>
  <c r="BS69" i="1"/>
  <c r="BQ69" i="1"/>
  <c r="BQ68" i="1" s="1"/>
  <c r="BO69" i="1"/>
  <c r="BO68" i="1" s="1"/>
  <c r="BM69" i="1"/>
  <c r="BK69" i="1"/>
  <c r="BI69" i="1"/>
  <c r="BI68" i="1" s="1"/>
  <c r="BG69" i="1"/>
  <c r="BG68" i="1" s="1"/>
  <c r="BE69" i="1"/>
  <c r="BC69" i="1"/>
  <c r="BA69" i="1"/>
  <c r="BA68" i="1" s="1"/>
  <c r="AY69" i="1"/>
  <c r="AY68" i="1" s="1"/>
  <c r="AW69" i="1"/>
  <c r="AU69" i="1"/>
  <c r="AS69" i="1"/>
  <c r="AS68" i="1" s="1"/>
  <c r="AQ69" i="1"/>
  <c r="AQ68" i="1" s="1"/>
  <c r="AO69" i="1"/>
  <c r="AM69" i="1"/>
  <c r="AK69" i="1"/>
  <c r="AK68" i="1" s="1"/>
  <c r="AI69" i="1"/>
  <c r="AI68" i="1" s="1"/>
  <c r="AG69" i="1"/>
  <c r="AE69" i="1"/>
  <c r="AC69" i="1"/>
  <c r="AC68" i="1" s="1"/>
  <c r="AA69" i="1"/>
  <c r="AA68" i="1" s="1"/>
  <c r="Y69" i="1"/>
  <c r="W69" i="1"/>
  <c r="U69" i="1"/>
  <c r="U68" i="1" s="1"/>
  <c r="S69" i="1"/>
  <c r="S68" i="1" s="1"/>
  <c r="Q69" i="1"/>
  <c r="O69" i="1"/>
  <c r="M69" i="1"/>
  <c r="CR68" i="1"/>
  <c r="CP68" i="1"/>
  <c r="CL68" i="1"/>
  <c r="CJ68" i="1"/>
  <c r="CH68" i="1"/>
  <c r="CF68" i="1"/>
  <c r="CD68" i="1"/>
  <c r="CB68" i="1"/>
  <c r="BZ68" i="1"/>
  <c r="BX68" i="1"/>
  <c r="BV68" i="1"/>
  <c r="BT68" i="1"/>
  <c r="BR68" i="1"/>
  <c r="BP68" i="1"/>
  <c r="BN68" i="1"/>
  <c r="BL68" i="1"/>
  <c r="BJ68" i="1"/>
  <c r="BH68" i="1"/>
  <c r="BF68" i="1"/>
  <c r="BD68" i="1"/>
  <c r="BB68" i="1"/>
  <c r="AZ68" i="1"/>
  <c r="AX68" i="1"/>
  <c r="AV68" i="1"/>
  <c r="AT68" i="1"/>
  <c r="AR68" i="1"/>
  <c r="AP68" i="1"/>
  <c r="AN68" i="1"/>
  <c r="AL68" i="1"/>
  <c r="AJ68" i="1"/>
  <c r="AH68" i="1"/>
  <c r="AF68" i="1"/>
  <c r="AD68" i="1"/>
  <c r="AB68" i="1"/>
  <c r="Z68" i="1"/>
  <c r="X68" i="1"/>
  <c r="V68" i="1"/>
  <c r="T68" i="1"/>
  <c r="R68" i="1"/>
  <c r="P68" i="1"/>
  <c r="N68" i="1"/>
  <c r="L68" i="1"/>
  <c r="CT67" i="1"/>
  <c r="CS67" i="1"/>
  <c r="CQ67" i="1"/>
  <c r="CO67" i="1"/>
  <c r="CM67" i="1"/>
  <c r="CK67" i="1"/>
  <c r="CI67" i="1"/>
  <c r="CG67" i="1"/>
  <c r="CE67" i="1"/>
  <c r="CC67" i="1"/>
  <c r="CA67" i="1"/>
  <c r="BY67" i="1"/>
  <c r="BW67" i="1"/>
  <c r="BU67" i="1"/>
  <c r="BS67" i="1"/>
  <c r="BQ67" i="1"/>
  <c r="BO67" i="1"/>
  <c r="BM67" i="1"/>
  <c r="BK67" i="1"/>
  <c r="BI67" i="1"/>
  <c r="BG67" i="1"/>
  <c r="BE67" i="1"/>
  <c r="BC67" i="1"/>
  <c r="BA67" i="1"/>
  <c r="AY67" i="1"/>
  <c r="AW67" i="1"/>
  <c r="AU67" i="1"/>
  <c r="AS67" i="1"/>
  <c r="AQ67" i="1"/>
  <c r="AO67" i="1"/>
  <c r="AM67" i="1"/>
  <c r="AK67" i="1"/>
  <c r="AI67" i="1"/>
  <c r="AG67" i="1"/>
  <c r="AE67" i="1"/>
  <c r="AC67" i="1"/>
  <c r="AA67" i="1"/>
  <c r="Y67" i="1"/>
  <c r="W67" i="1"/>
  <c r="U67" i="1"/>
  <c r="S67" i="1"/>
  <c r="Q67" i="1"/>
  <c r="O67" i="1"/>
  <c r="M67" i="1"/>
  <c r="CT66" i="1"/>
  <c r="CS66" i="1"/>
  <c r="CS65" i="1" s="1"/>
  <c r="CQ66" i="1"/>
  <c r="CO66" i="1"/>
  <c r="CO65" i="1" s="1"/>
  <c r="CM66" i="1"/>
  <c r="CM65" i="1" s="1"/>
  <c r="CK66" i="1"/>
  <c r="CK65" i="1" s="1"/>
  <c r="CI66" i="1"/>
  <c r="CG66" i="1"/>
  <c r="CG65" i="1" s="1"/>
  <c r="CE66" i="1"/>
  <c r="CE65" i="1" s="1"/>
  <c r="CC66" i="1"/>
  <c r="CC65" i="1" s="1"/>
  <c r="CA66" i="1"/>
  <c r="BY66" i="1"/>
  <c r="BW66" i="1"/>
  <c r="BW65" i="1" s="1"/>
  <c r="BU66" i="1"/>
  <c r="BU65" i="1" s="1"/>
  <c r="BS66" i="1"/>
  <c r="BQ66" i="1"/>
  <c r="BQ65" i="1" s="1"/>
  <c r="BO66" i="1"/>
  <c r="BO65" i="1" s="1"/>
  <c r="BM66" i="1"/>
  <c r="BK66" i="1"/>
  <c r="BI66" i="1"/>
  <c r="BI65" i="1" s="1"/>
  <c r="BG66" i="1"/>
  <c r="BG65" i="1" s="1"/>
  <c r="BE66" i="1"/>
  <c r="BE65" i="1" s="1"/>
  <c r="BC66" i="1"/>
  <c r="BA66" i="1"/>
  <c r="AY66" i="1"/>
  <c r="AY65" i="1" s="1"/>
  <c r="AW66" i="1"/>
  <c r="AW65" i="1" s="1"/>
  <c r="AU66" i="1"/>
  <c r="AS66" i="1"/>
  <c r="AS65" i="1" s="1"/>
  <c r="AQ66" i="1"/>
  <c r="AQ65" i="1" s="1"/>
  <c r="AO66" i="1"/>
  <c r="AO65" i="1" s="1"/>
  <c r="AM66" i="1"/>
  <c r="AK66" i="1"/>
  <c r="AK65" i="1" s="1"/>
  <c r="AI66" i="1"/>
  <c r="AI65" i="1" s="1"/>
  <c r="AG66" i="1"/>
  <c r="AE66" i="1"/>
  <c r="AC66" i="1"/>
  <c r="AA66" i="1"/>
  <c r="AA65" i="1" s="1"/>
  <c r="Y66" i="1"/>
  <c r="Y65" i="1" s="1"/>
  <c r="W66" i="1"/>
  <c r="U66" i="1"/>
  <c r="U65" i="1" s="1"/>
  <c r="S66" i="1"/>
  <c r="S65" i="1" s="1"/>
  <c r="Q66" i="1"/>
  <c r="Q65" i="1" s="1"/>
  <c r="O66" i="1"/>
  <c r="M66" i="1"/>
  <c r="CR65" i="1"/>
  <c r="CQ65" i="1"/>
  <c r="CP65" i="1"/>
  <c r="CL65" i="1"/>
  <c r="CJ65" i="1"/>
  <c r="CH65" i="1"/>
  <c r="CF65" i="1"/>
  <c r="CD65" i="1"/>
  <c r="CB65" i="1"/>
  <c r="BZ65" i="1"/>
  <c r="BY65" i="1"/>
  <c r="BX65" i="1"/>
  <c r="BV65" i="1"/>
  <c r="BT65" i="1"/>
  <c r="BR65" i="1"/>
  <c r="BP65" i="1"/>
  <c r="BN65" i="1"/>
  <c r="BM65" i="1"/>
  <c r="BL65" i="1"/>
  <c r="BJ65" i="1"/>
  <c r="BH65" i="1"/>
  <c r="BF65" i="1"/>
  <c r="BD65" i="1"/>
  <c r="BB65" i="1"/>
  <c r="BA65" i="1"/>
  <c r="AZ65" i="1"/>
  <c r="AX65" i="1"/>
  <c r="AV65" i="1"/>
  <c r="AT65" i="1"/>
  <c r="AR65" i="1"/>
  <c r="AP65" i="1"/>
  <c r="AN65" i="1"/>
  <c r="AL65" i="1"/>
  <c r="AH65" i="1"/>
  <c r="AG65" i="1"/>
  <c r="AF65" i="1"/>
  <c r="AD65" i="1"/>
  <c r="AB65" i="1"/>
  <c r="Z65" i="1"/>
  <c r="X65" i="1"/>
  <c r="V65" i="1"/>
  <c r="T65" i="1"/>
  <c r="R65" i="1"/>
  <c r="P65" i="1"/>
  <c r="N65" i="1"/>
  <c r="L65" i="1"/>
  <c r="CT64" i="1"/>
  <c r="CS64" i="1"/>
  <c r="CQ64" i="1"/>
  <c r="CO64" i="1"/>
  <c r="CM64" i="1"/>
  <c r="CK64" i="1"/>
  <c r="CI64" i="1"/>
  <c r="CG64" i="1"/>
  <c r="CE64" i="1"/>
  <c r="CC64" i="1"/>
  <c r="CA64" i="1"/>
  <c r="BY64" i="1"/>
  <c r="BW64" i="1"/>
  <c r="BU64" i="1"/>
  <c r="BS64" i="1"/>
  <c r="BQ64" i="1"/>
  <c r="BO64" i="1"/>
  <c r="BM64" i="1"/>
  <c r="BK64" i="1"/>
  <c r="BI64" i="1"/>
  <c r="BG64" i="1"/>
  <c r="BE64" i="1"/>
  <c r="BC64" i="1"/>
  <c r="BA64" i="1"/>
  <c r="AY64" i="1"/>
  <c r="AW64" i="1"/>
  <c r="AU64" i="1"/>
  <c r="AS64" i="1"/>
  <c r="AQ64" i="1"/>
  <c r="AO64" i="1"/>
  <c r="AM64" i="1"/>
  <c r="AK64" i="1"/>
  <c r="AI64" i="1"/>
  <c r="AG64" i="1"/>
  <c r="AE64" i="1"/>
  <c r="AC64" i="1"/>
  <c r="AA64" i="1"/>
  <c r="Y64" i="1"/>
  <c r="W64" i="1"/>
  <c r="U64" i="1"/>
  <c r="S64" i="1"/>
  <c r="Q64" i="1"/>
  <c r="O64" i="1"/>
  <c r="M64" i="1"/>
  <c r="CT63" i="1"/>
  <c r="CS63" i="1"/>
  <c r="CQ63" i="1"/>
  <c r="CO63" i="1"/>
  <c r="CM63" i="1"/>
  <c r="CK63" i="1"/>
  <c r="CI63" i="1"/>
  <c r="CG63" i="1"/>
  <c r="CE63" i="1"/>
  <c r="CC63" i="1"/>
  <c r="CA63" i="1"/>
  <c r="BY63" i="1"/>
  <c r="BW63" i="1"/>
  <c r="BU63" i="1"/>
  <c r="BS63" i="1"/>
  <c r="BQ63" i="1"/>
  <c r="BO63" i="1"/>
  <c r="BM63" i="1"/>
  <c r="BK63" i="1"/>
  <c r="BI63" i="1"/>
  <c r="BG63" i="1"/>
  <c r="BE63" i="1"/>
  <c r="BC63" i="1"/>
  <c r="BA63" i="1"/>
  <c r="AY63" i="1"/>
  <c r="AW63" i="1"/>
  <c r="AU63" i="1"/>
  <c r="AS63" i="1"/>
  <c r="AQ63" i="1"/>
  <c r="AO63" i="1"/>
  <c r="AM63" i="1"/>
  <c r="AK63" i="1"/>
  <c r="AI63" i="1"/>
  <c r="AG63" i="1"/>
  <c r="AE63" i="1"/>
  <c r="AC63" i="1"/>
  <c r="AA63" i="1"/>
  <c r="Y63" i="1"/>
  <c r="W63" i="1"/>
  <c r="U63" i="1"/>
  <c r="S63" i="1"/>
  <c r="Q63" i="1"/>
  <c r="O63" i="1"/>
  <c r="M63" i="1"/>
  <c r="CT62" i="1"/>
  <c r="CT61" i="1" s="1"/>
  <c r="CS62" i="1"/>
  <c r="CQ62" i="1"/>
  <c r="CQ61" i="1" s="1"/>
  <c r="CO62" i="1"/>
  <c r="CO61" i="1" s="1"/>
  <c r="CM62" i="1"/>
  <c r="CM61" i="1" s="1"/>
  <c r="CK62" i="1"/>
  <c r="CI62" i="1"/>
  <c r="CI61" i="1" s="1"/>
  <c r="CG62" i="1"/>
  <c r="CG61" i="1" s="1"/>
  <c r="CE62" i="1"/>
  <c r="CE61" i="1" s="1"/>
  <c r="CC62" i="1"/>
  <c r="CA62" i="1"/>
  <c r="CA61" i="1" s="1"/>
  <c r="BY62" i="1"/>
  <c r="BY61" i="1" s="1"/>
  <c r="BW62" i="1"/>
  <c r="BW61" i="1" s="1"/>
  <c r="BU62" i="1"/>
  <c r="BS62" i="1"/>
  <c r="BS61" i="1" s="1"/>
  <c r="BQ62" i="1"/>
  <c r="BQ61" i="1" s="1"/>
  <c r="BO62" i="1"/>
  <c r="BO61" i="1" s="1"/>
  <c r="BM62" i="1"/>
  <c r="BK62" i="1"/>
  <c r="BK61" i="1" s="1"/>
  <c r="BI62" i="1"/>
  <c r="BI61" i="1" s="1"/>
  <c r="BG62" i="1"/>
  <c r="BG61" i="1" s="1"/>
  <c r="BE62" i="1"/>
  <c r="BC62" i="1"/>
  <c r="BC61" i="1" s="1"/>
  <c r="BA62" i="1"/>
  <c r="BA61" i="1" s="1"/>
  <c r="AY62" i="1"/>
  <c r="AY61" i="1" s="1"/>
  <c r="AW62" i="1"/>
  <c r="AU62" i="1"/>
  <c r="AU61" i="1" s="1"/>
  <c r="AS62" i="1"/>
  <c r="AS61" i="1" s="1"/>
  <c r="AQ62" i="1"/>
  <c r="AQ61" i="1" s="1"/>
  <c r="AO62" i="1"/>
  <c r="AM62" i="1"/>
  <c r="AM61" i="1" s="1"/>
  <c r="AK62" i="1"/>
  <c r="AK61" i="1" s="1"/>
  <c r="AI62" i="1"/>
  <c r="AI61" i="1" s="1"/>
  <c r="AG62" i="1"/>
  <c r="AE62" i="1"/>
  <c r="AE61" i="1" s="1"/>
  <c r="AC62" i="1"/>
  <c r="AC61" i="1" s="1"/>
  <c r="AA62" i="1"/>
  <c r="AA61" i="1" s="1"/>
  <c r="Y62" i="1"/>
  <c r="W62" i="1"/>
  <c r="W61" i="1" s="1"/>
  <c r="U62" i="1"/>
  <c r="U61" i="1" s="1"/>
  <c r="S62" i="1"/>
  <c r="S61" i="1" s="1"/>
  <c r="Q62" i="1"/>
  <c r="O62" i="1"/>
  <c r="O61" i="1" s="1"/>
  <c r="M62" i="1"/>
  <c r="CR61" i="1"/>
  <c r="CP61" i="1"/>
  <c r="CL61" i="1"/>
  <c r="CJ61" i="1"/>
  <c r="CH61" i="1"/>
  <c r="CF61" i="1"/>
  <c r="CD61" i="1"/>
  <c r="CB61" i="1"/>
  <c r="BZ61" i="1"/>
  <c r="BX61" i="1"/>
  <c r="BV61" i="1"/>
  <c r="BT61" i="1"/>
  <c r="BR61" i="1"/>
  <c r="BP61" i="1"/>
  <c r="BN61" i="1"/>
  <c r="BL61" i="1"/>
  <c r="BJ61" i="1"/>
  <c r="BH61" i="1"/>
  <c r="BF61" i="1"/>
  <c r="BD61" i="1"/>
  <c r="BB61" i="1"/>
  <c r="AZ61" i="1"/>
  <c r="AX61" i="1"/>
  <c r="AV61" i="1"/>
  <c r="AT61" i="1"/>
  <c r="AR61" i="1"/>
  <c r="AP61" i="1"/>
  <c r="AN61" i="1"/>
  <c r="AL61" i="1"/>
  <c r="AH61" i="1"/>
  <c r="AF61" i="1"/>
  <c r="AD61" i="1"/>
  <c r="AB61" i="1"/>
  <c r="Z61" i="1"/>
  <c r="X61" i="1"/>
  <c r="V61" i="1"/>
  <c r="T61" i="1"/>
  <c r="R61" i="1"/>
  <c r="P61" i="1"/>
  <c r="N61" i="1"/>
  <c r="L61" i="1"/>
  <c r="CT60" i="1"/>
  <c r="CS60" i="1"/>
  <c r="CQ60" i="1"/>
  <c r="CO60" i="1"/>
  <c r="CM60" i="1"/>
  <c r="CK60" i="1"/>
  <c r="CI60" i="1"/>
  <c r="CG60" i="1"/>
  <c r="CE60" i="1"/>
  <c r="CC60" i="1"/>
  <c r="CA60" i="1"/>
  <c r="BY60" i="1"/>
  <c r="BW60" i="1"/>
  <c r="BU60" i="1"/>
  <c r="BS60" i="1"/>
  <c r="BQ60" i="1"/>
  <c r="BO60" i="1"/>
  <c r="BM60" i="1"/>
  <c r="BK60" i="1"/>
  <c r="BI60" i="1"/>
  <c r="BG60" i="1"/>
  <c r="BE60" i="1"/>
  <c r="BC60" i="1"/>
  <c r="BA60" i="1"/>
  <c r="AY60" i="1"/>
  <c r="AW60" i="1"/>
  <c r="AU60" i="1"/>
  <c r="AS60" i="1"/>
  <c r="AQ60" i="1"/>
  <c r="AO60" i="1"/>
  <c r="AM60" i="1"/>
  <c r="AK60" i="1"/>
  <c r="AI60" i="1"/>
  <c r="AG60" i="1"/>
  <c r="AE60" i="1"/>
  <c r="AC60" i="1"/>
  <c r="AA60" i="1"/>
  <c r="Y60" i="1"/>
  <c r="W60" i="1"/>
  <c r="U60" i="1"/>
  <c r="S60" i="1"/>
  <c r="Q60" i="1"/>
  <c r="O60" i="1"/>
  <c r="M60" i="1"/>
  <c r="CT59" i="1"/>
  <c r="CS59" i="1"/>
  <c r="CQ59" i="1"/>
  <c r="CO59" i="1"/>
  <c r="CM59" i="1"/>
  <c r="CK59" i="1"/>
  <c r="CI59" i="1"/>
  <c r="CG59" i="1"/>
  <c r="CE59" i="1"/>
  <c r="CC59" i="1"/>
  <c r="CA59" i="1"/>
  <c r="BY59" i="1"/>
  <c r="BW59" i="1"/>
  <c r="BU59" i="1"/>
  <c r="BS59" i="1"/>
  <c r="BQ59" i="1"/>
  <c r="BO59" i="1"/>
  <c r="BM59" i="1"/>
  <c r="BK59" i="1"/>
  <c r="BI59" i="1"/>
  <c r="BG59" i="1"/>
  <c r="BE59" i="1"/>
  <c r="BC59" i="1"/>
  <c r="BA59" i="1"/>
  <c r="AY59" i="1"/>
  <c r="AW59" i="1"/>
  <c r="AU59" i="1"/>
  <c r="AS59" i="1"/>
  <c r="AQ59" i="1"/>
  <c r="AO59" i="1"/>
  <c r="AM59" i="1"/>
  <c r="AK59" i="1"/>
  <c r="AI59" i="1"/>
  <c r="AG59" i="1"/>
  <c r="AE59" i="1"/>
  <c r="AC59" i="1"/>
  <c r="AA59" i="1"/>
  <c r="Y59" i="1"/>
  <c r="W59" i="1"/>
  <c r="U59" i="1"/>
  <c r="S59" i="1"/>
  <c r="Q59" i="1"/>
  <c r="O59" i="1"/>
  <c r="M59" i="1"/>
  <c r="CT58" i="1"/>
  <c r="CS58" i="1"/>
  <c r="CQ58" i="1"/>
  <c r="CO58" i="1"/>
  <c r="CM58" i="1"/>
  <c r="CK58" i="1"/>
  <c r="CI58" i="1"/>
  <c r="CG58" i="1"/>
  <c r="CE58" i="1"/>
  <c r="CC58" i="1"/>
  <c r="CA58" i="1"/>
  <c r="BY58" i="1"/>
  <c r="BW58" i="1"/>
  <c r="BU58" i="1"/>
  <c r="BS58" i="1"/>
  <c r="BQ58" i="1"/>
  <c r="BO58" i="1"/>
  <c r="BM58" i="1"/>
  <c r="BK58" i="1"/>
  <c r="BI58" i="1"/>
  <c r="BG58" i="1"/>
  <c r="BE58" i="1"/>
  <c r="BC58" i="1"/>
  <c r="BA58" i="1"/>
  <c r="AY58" i="1"/>
  <c r="AW58" i="1"/>
  <c r="AU58" i="1"/>
  <c r="AS58" i="1"/>
  <c r="AQ58" i="1"/>
  <c r="AO58" i="1"/>
  <c r="AM58" i="1"/>
  <c r="AK58" i="1"/>
  <c r="AI58" i="1"/>
  <c r="AG58" i="1"/>
  <c r="AE58" i="1"/>
  <c r="AC58" i="1"/>
  <c r="AA58" i="1"/>
  <c r="Y58" i="1"/>
  <c r="W58" i="1"/>
  <c r="U58" i="1"/>
  <c r="S58" i="1"/>
  <c r="Q58" i="1"/>
  <c r="O58" i="1"/>
  <c r="M58" i="1"/>
  <c r="CT57" i="1"/>
  <c r="CS57" i="1"/>
  <c r="CQ57" i="1"/>
  <c r="CO57" i="1"/>
  <c r="CM57" i="1"/>
  <c r="CK57" i="1"/>
  <c r="CI57" i="1"/>
  <c r="CG57" i="1"/>
  <c r="CE57" i="1"/>
  <c r="CC57" i="1"/>
  <c r="CA57" i="1"/>
  <c r="BY57" i="1"/>
  <c r="BW57" i="1"/>
  <c r="BU57" i="1"/>
  <c r="BS57" i="1"/>
  <c r="BQ57" i="1"/>
  <c r="BO57" i="1"/>
  <c r="BM57" i="1"/>
  <c r="BK57" i="1"/>
  <c r="BI57" i="1"/>
  <c r="BG57" i="1"/>
  <c r="BE57" i="1"/>
  <c r="BC57" i="1"/>
  <c r="BA57" i="1"/>
  <c r="AY57" i="1"/>
  <c r="AW57" i="1"/>
  <c r="AU57" i="1"/>
  <c r="AS57" i="1"/>
  <c r="AQ57" i="1"/>
  <c r="AO57" i="1"/>
  <c r="AM57" i="1"/>
  <c r="AK57" i="1"/>
  <c r="AI57" i="1"/>
  <c r="AG57" i="1"/>
  <c r="AE57" i="1"/>
  <c r="AC57" i="1"/>
  <c r="AA57" i="1"/>
  <c r="Y57" i="1"/>
  <c r="W57" i="1"/>
  <c r="U57" i="1"/>
  <c r="S57" i="1"/>
  <c r="Q57" i="1"/>
  <c r="O57" i="1"/>
  <c r="M57" i="1"/>
  <c r="CT56" i="1"/>
  <c r="CS56" i="1"/>
  <c r="CQ56" i="1"/>
  <c r="CO56" i="1"/>
  <c r="CM56" i="1"/>
  <c r="CK56" i="1"/>
  <c r="CI56" i="1"/>
  <c r="CG56" i="1"/>
  <c r="CE56" i="1"/>
  <c r="CC56" i="1"/>
  <c r="CA56" i="1"/>
  <c r="BY56" i="1"/>
  <c r="BW56" i="1"/>
  <c r="BU56" i="1"/>
  <c r="BS56" i="1"/>
  <c r="BQ56" i="1"/>
  <c r="BO56" i="1"/>
  <c r="BM56" i="1"/>
  <c r="BK56" i="1"/>
  <c r="BI56" i="1"/>
  <c r="BG56" i="1"/>
  <c r="BE56" i="1"/>
  <c r="BC56" i="1"/>
  <c r="BA56" i="1"/>
  <c r="AY56" i="1"/>
  <c r="AW56" i="1"/>
  <c r="AU56" i="1"/>
  <c r="AS56" i="1"/>
  <c r="AQ56" i="1"/>
  <c r="AO56" i="1"/>
  <c r="AM56" i="1"/>
  <c r="AK56" i="1"/>
  <c r="AI56" i="1"/>
  <c r="AG56" i="1"/>
  <c r="AE56" i="1"/>
  <c r="AC56" i="1"/>
  <c r="AA56" i="1"/>
  <c r="Y56" i="1"/>
  <c r="W56" i="1"/>
  <c r="U56" i="1"/>
  <c r="S56" i="1"/>
  <c r="Q56" i="1"/>
  <c r="O56" i="1"/>
  <c r="M56" i="1"/>
  <c r="CT55" i="1"/>
  <c r="CS55" i="1"/>
  <c r="CQ55" i="1"/>
  <c r="CO55" i="1"/>
  <c r="CM55" i="1"/>
  <c r="CK55" i="1"/>
  <c r="CI55" i="1"/>
  <c r="CG55" i="1"/>
  <c r="CE55" i="1"/>
  <c r="CC55" i="1"/>
  <c r="CA55" i="1"/>
  <c r="BY55" i="1"/>
  <c r="BW55" i="1"/>
  <c r="BU55" i="1"/>
  <c r="BS55" i="1"/>
  <c r="BQ55" i="1"/>
  <c r="BO55" i="1"/>
  <c r="BM55" i="1"/>
  <c r="BK55" i="1"/>
  <c r="BI55" i="1"/>
  <c r="BG55" i="1"/>
  <c r="BE55" i="1"/>
  <c r="BC55" i="1"/>
  <c r="BA55" i="1"/>
  <c r="AY55" i="1"/>
  <c r="AW55" i="1"/>
  <c r="AU55" i="1"/>
  <c r="AS55" i="1"/>
  <c r="AQ55" i="1"/>
  <c r="AO55" i="1"/>
  <c r="AM55" i="1"/>
  <c r="AK55" i="1"/>
  <c r="AI55" i="1"/>
  <c r="AG55" i="1"/>
  <c r="AE55" i="1"/>
  <c r="AC55" i="1"/>
  <c r="AA55" i="1"/>
  <c r="Y55" i="1"/>
  <c r="W55" i="1"/>
  <c r="U55" i="1"/>
  <c r="S55" i="1"/>
  <c r="Q55" i="1"/>
  <c r="O55" i="1"/>
  <c r="M55" i="1"/>
  <c r="CT54" i="1"/>
  <c r="CS54" i="1"/>
  <c r="CQ54" i="1"/>
  <c r="CO54" i="1"/>
  <c r="CM54" i="1"/>
  <c r="CK54" i="1"/>
  <c r="CI54" i="1"/>
  <c r="CG54" i="1"/>
  <c r="CE54" i="1"/>
  <c r="CC54" i="1"/>
  <c r="CA54" i="1"/>
  <c r="BY54" i="1"/>
  <c r="BW54" i="1"/>
  <c r="BU54" i="1"/>
  <c r="BS54" i="1"/>
  <c r="BQ54" i="1"/>
  <c r="BO54" i="1"/>
  <c r="BM54" i="1"/>
  <c r="BK54" i="1"/>
  <c r="BI54" i="1"/>
  <c r="BG54" i="1"/>
  <c r="BE54" i="1"/>
  <c r="BC54" i="1"/>
  <c r="BA54" i="1"/>
  <c r="AY54" i="1"/>
  <c r="AW54" i="1"/>
  <c r="AU54" i="1"/>
  <c r="AS54" i="1"/>
  <c r="AQ54" i="1"/>
  <c r="AO54" i="1"/>
  <c r="AM54" i="1"/>
  <c r="AK54" i="1"/>
  <c r="AI54" i="1"/>
  <c r="AG54" i="1"/>
  <c r="AE54" i="1"/>
  <c r="AC54" i="1"/>
  <c r="AA54" i="1"/>
  <c r="Y54" i="1"/>
  <c r="W54" i="1"/>
  <c r="U54" i="1"/>
  <c r="S54" i="1"/>
  <c r="Q54" i="1"/>
  <c r="O54" i="1"/>
  <c r="M54" i="1"/>
  <c r="CT53" i="1"/>
  <c r="CS53" i="1"/>
  <c r="CQ53" i="1"/>
  <c r="CO53" i="1"/>
  <c r="CM53" i="1"/>
  <c r="CK53" i="1"/>
  <c r="CI53" i="1"/>
  <c r="CG53" i="1"/>
  <c r="CE53" i="1"/>
  <c r="CC53" i="1"/>
  <c r="CA53" i="1"/>
  <c r="BY53" i="1"/>
  <c r="BW53" i="1"/>
  <c r="BU53" i="1"/>
  <c r="BS53" i="1"/>
  <c r="BQ53" i="1"/>
  <c r="BO53" i="1"/>
  <c r="BM53" i="1"/>
  <c r="BK53" i="1"/>
  <c r="BI53" i="1"/>
  <c r="BG53" i="1"/>
  <c r="BE53" i="1"/>
  <c r="BC53" i="1"/>
  <c r="BA53" i="1"/>
  <c r="AY53" i="1"/>
  <c r="AW53" i="1"/>
  <c r="AU53" i="1"/>
  <c r="AS53" i="1"/>
  <c r="AQ53" i="1"/>
  <c r="AO53" i="1"/>
  <c r="AM53" i="1"/>
  <c r="AK53" i="1"/>
  <c r="AI53" i="1"/>
  <c r="AG53" i="1"/>
  <c r="AE53" i="1"/>
  <c r="AC53" i="1"/>
  <c r="AA53" i="1"/>
  <c r="Y53" i="1"/>
  <c r="W53" i="1"/>
  <c r="U53" i="1"/>
  <c r="S53" i="1"/>
  <c r="Q53" i="1"/>
  <c r="O53" i="1"/>
  <c r="M53" i="1"/>
  <c r="CT52" i="1"/>
  <c r="CS52" i="1"/>
  <c r="CQ52" i="1"/>
  <c r="CO52" i="1"/>
  <c r="CM52" i="1"/>
  <c r="CK52" i="1"/>
  <c r="CI52" i="1"/>
  <c r="CG52" i="1"/>
  <c r="CE52" i="1"/>
  <c r="CC52" i="1"/>
  <c r="CA52" i="1"/>
  <c r="BY52" i="1"/>
  <c r="BW52" i="1"/>
  <c r="BU52" i="1"/>
  <c r="BS52" i="1"/>
  <c r="BQ52" i="1"/>
  <c r="BO52" i="1"/>
  <c r="BM52" i="1"/>
  <c r="BK52" i="1"/>
  <c r="BI52" i="1"/>
  <c r="BG52" i="1"/>
  <c r="BE52" i="1"/>
  <c r="BC52" i="1"/>
  <c r="BA52" i="1"/>
  <c r="AY52" i="1"/>
  <c r="AW52" i="1"/>
  <c r="AU52" i="1"/>
  <c r="AS52" i="1"/>
  <c r="AQ52" i="1"/>
  <c r="AO52" i="1"/>
  <c r="AM52" i="1"/>
  <c r="AK52" i="1"/>
  <c r="AI52" i="1"/>
  <c r="AG52" i="1"/>
  <c r="AE52" i="1"/>
  <c r="AC52" i="1"/>
  <c r="AA52" i="1"/>
  <c r="Y52" i="1"/>
  <c r="W52" i="1"/>
  <c r="U52" i="1"/>
  <c r="S52" i="1"/>
  <c r="Q52" i="1"/>
  <c r="O52" i="1"/>
  <c r="M52" i="1"/>
  <c r="CT51" i="1"/>
  <c r="CS51" i="1"/>
  <c r="CS50" i="1" s="1"/>
  <c r="CQ51" i="1"/>
  <c r="CQ50" i="1" s="1"/>
  <c r="CO51" i="1"/>
  <c r="CM51" i="1"/>
  <c r="CM50" i="1" s="1"/>
  <c r="CK51" i="1"/>
  <c r="CK50" i="1" s="1"/>
  <c r="CI51" i="1"/>
  <c r="CI50" i="1" s="1"/>
  <c r="CG51" i="1"/>
  <c r="CE51" i="1"/>
  <c r="CE50" i="1" s="1"/>
  <c r="CC51" i="1"/>
  <c r="CC50" i="1" s="1"/>
  <c r="CA51" i="1"/>
  <c r="CA50" i="1" s="1"/>
  <c r="BY51" i="1"/>
  <c r="BW51" i="1"/>
  <c r="BW50" i="1" s="1"/>
  <c r="BU51" i="1"/>
  <c r="BU50" i="1" s="1"/>
  <c r="BS51" i="1"/>
  <c r="BS50" i="1" s="1"/>
  <c r="BQ51" i="1"/>
  <c r="BO51" i="1"/>
  <c r="BO50" i="1" s="1"/>
  <c r="BM51" i="1"/>
  <c r="BM50" i="1" s="1"/>
  <c r="BK51" i="1"/>
  <c r="BK50" i="1" s="1"/>
  <c r="BI51" i="1"/>
  <c r="BI50" i="1" s="1"/>
  <c r="BG51" i="1"/>
  <c r="BG50" i="1" s="1"/>
  <c r="BE51" i="1"/>
  <c r="BE50" i="1" s="1"/>
  <c r="BC51" i="1"/>
  <c r="BC50" i="1" s="1"/>
  <c r="BA51" i="1"/>
  <c r="AY51" i="1"/>
  <c r="AY50" i="1" s="1"/>
  <c r="AW51" i="1"/>
  <c r="AW50" i="1" s="1"/>
  <c r="AU51" i="1"/>
  <c r="AU50" i="1" s="1"/>
  <c r="AS51" i="1"/>
  <c r="AQ51" i="1"/>
  <c r="AQ50" i="1" s="1"/>
  <c r="AO51" i="1"/>
  <c r="AO50" i="1" s="1"/>
  <c r="AM51" i="1"/>
  <c r="AM50" i="1" s="1"/>
  <c r="AK51" i="1"/>
  <c r="AI51" i="1"/>
  <c r="AI50" i="1" s="1"/>
  <c r="AG51" i="1"/>
  <c r="AG50" i="1" s="1"/>
  <c r="AE51" i="1"/>
  <c r="AE50" i="1" s="1"/>
  <c r="AC51" i="1"/>
  <c r="AC50" i="1" s="1"/>
  <c r="AA51" i="1"/>
  <c r="AA50" i="1" s="1"/>
  <c r="Y51" i="1"/>
  <c r="Y50" i="1" s="1"/>
  <c r="W51" i="1"/>
  <c r="W50" i="1" s="1"/>
  <c r="U51" i="1"/>
  <c r="S51" i="1"/>
  <c r="S50" i="1" s="1"/>
  <c r="Q51" i="1"/>
  <c r="Q50" i="1" s="1"/>
  <c r="O51" i="1"/>
  <c r="M51" i="1"/>
  <c r="CT50" i="1"/>
  <c r="CR50" i="1"/>
  <c r="CP50" i="1"/>
  <c r="CL50" i="1"/>
  <c r="CJ50" i="1"/>
  <c r="CH50" i="1"/>
  <c r="CG50" i="1"/>
  <c r="CF50" i="1"/>
  <c r="CD50" i="1"/>
  <c r="CB50" i="1"/>
  <c r="BZ50" i="1"/>
  <c r="BY50" i="1"/>
  <c r="BX50" i="1"/>
  <c r="BV50" i="1"/>
  <c r="BT50" i="1"/>
  <c r="BR50" i="1"/>
  <c r="BQ50" i="1"/>
  <c r="BP50" i="1"/>
  <c r="BN50" i="1"/>
  <c r="BL50" i="1"/>
  <c r="BJ50" i="1"/>
  <c r="BH50" i="1"/>
  <c r="BF50" i="1"/>
  <c r="BD50" i="1"/>
  <c r="BB50" i="1"/>
  <c r="BA50" i="1"/>
  <c r="AZ50" i="1"/>
  <c r="AX50" i="1"/>
  <c r="AV50" i="1"/>
  <c r="AT50" i="1"/>
  <c r="AS50" i="1"/>
  <c r="AR50" i="1"/>
  <c r="AP50" i="1"/>
  <c r="AN50" i="1"/>
  <c r="AL50" i="1"/>
  <c r="AK50" i="1"/>
  <c r="AJ50" i="1"/>
  <c r="AH50" i="1"/>
  <c r="AF50" i="1"/>
  <c r="AD50" i="1"/>
  <c r="AB50" i="1"/>
  <c r="Z50" i="1"/>
  <c r="X50" i="1"/>
  <c r="V50" i="1"/>
  <c r="U50" i="1"/>
  <c r="T50" i="1"/>
  <c r="R50" i="1"/>
  <c r="P50" i="1"/>
  <c r="N50" i="1"/>
  <c r="M50" i="1"/>
  <c r="L50" i="1"/>
  <c r="CT49" i="1"/>
  <c r="CS49" i="1"/>
  <c r="CQ49" i="1"/>
  <c r="CO49" i="1"/>
  <c r="CM49" i="1"/>
  <c r="CK49" i="1"/>
  <c r="CI49" i="1"/>
  <c r="CG49" i="1"/>
  <c r="CE49" i="1"/>
  <c r="CC49" i="1"/>
  <c r="CA49" i="1"/>
  <c r="BY49" i="1"/>
  <c r="BW49" i="1"/>
  <c r="BU49" i="1"/>
  <c r="BS49" i="1"/>
  <c r="BQ49" i="1"/>
  <c r="BO49" i="1"/>
  <c r="BM49" i="1"/>
  <c r="BK49" i="1"/>
  <c r="BI49" i="1"/>
  <c r="BG49" i="1"/>
  <c r="BE49" i="1"/>
  <c r="BC49" i="1"/>
  <c r="BA49" i="1"/>
  <c r="AY49" i="1"/>
  <c r="AW49" i="1"/>
  <c r="AU49" i="1"/>
  <c r="AS49" i="1"/>
  <c r="AQ49" i="1"/>
  <c r="AO49" i="1"/>
  <c r="AM49" i="1"/>
  <c r="AK49" i="1"/>
  <c r="AI49" i="1"/>
  <c r="AG49" i="1"/>
  <c r="AE49" i="1"/>
  <c r="AC49" i="1"/>
  <c r="AA49" i="1"/>
  <c r="Y49" i="1"/>
  <c r="W49" i="1"/>
  <c r="U49" i="1"/>
  <c r="S49" i="1"/>
  <c r="Q49" i="1"/>
  <c r="O49" i="1"/>
  <c r="M49" i="1"/>
  <c r="CT48" i="1"/>
  <c r="CS48" i="1"/>
  <c r="CS47" i="1" s="1"/>
  <c r="CQ48" i="1"/>
  <c r="CQ47" i="1" s="1"/>
  <c r="CO48" i="1"/>
  <c r="CO47" i="1" s="1"/>
  <c r="CM48" i="1"/>
  <c r="CK48" i="1"/>
  <c r="CK47" i="1" s="1"/>
  <c r="CI48" i="1"/>
  <c r="CI47" i="1" s="1"/>
  <c r="CG48" i="1"/>
  <c r="CG47" i="1" s="1"/>
  <c r="CE48" i="1"/>
  <c r="CC48" i="1"/>
  <c r="CC47" i="1" s="1"/>
  <c r="CA48" i="1"/>
  <c r="CA47" i="1" s="1"/>
  <c r="BY48" i="1"/>
  <c r="BY47" i="1" s="1"/>
  <c r="BW48" i="1"/>
  <c r="BU48" i="1"/>
  <c r="BU47" i="1" s="1"/>
  <c r="BS48" i="1"/>
  <c r="BS47" i="1" s="1"/>
  <c r="BQ48" i="1"/>
  <c r="BQ47" i="1" s="1"/>
  <c r="BO48" i="1"/>
  <c r="BM48" i="1"/>
  <c r="BM47" i="1" s="1"/>
  <c r="BK48" i="1"/>
  <c r="BK47" i="1" s="1"/>
  <c r="BI48" i="1"/>
  <c r="BI47" i="1" s="1"/>
  <c r="BG48" i="1"/>
  <c r="BE48" i="1"/>
  <c r="BE47" i="1" s="1"/>
  <c r="BC48" i="1"/>
  <c r="BC47" i="1" s="1"/>
  <c r="BA48" i="1"/>
  <c r="BA47" i="1" s="1"/>
  <c r="AY48" i="1"/>
  <c r="AW48" i="1"/>
  <c r="AU48" i="1"/>
  <c r="AU47" i="1" s="1"/>
  <c r="AS48" i="1"/>
  <c r="AS47" i="1" s="1"/>
  <c r="AQ48" i="1"/>
  <c r="AO48" i="1"/>
  <c r="AO47" i="1" s="1"/>
  <c r="AM48" i="1"/>
  <c r="AM47" i="1" s="1"/>
  <c r="AK48" i="1"/>
  <c r="AK47" i="1" s="1"/>
  <c r="AI48" i="1"/>
  <c r="AG48" i="1"/>
  <c r="AG47" i="1" s="1"/>
  <c r="AE48" i="1"/>
  <c r="AE47" i="1" s="1"/>
  <c r="AC48" i="1"/>
  <c r="AC47" i="1" s="1"/>
  <c r="AA48" i="1"/>
  <c r="Y48" i="1"/>
  <c r="Y47" i="1" s="1"/>
  <c r="W48" i="1"/>
  <c r="W47" i="1" s="1"/>
  <c r="U48" i="1"/>
  <c r="U47" i="1" s="1"/>
  <c r="S48" i="1"/>
  <c r="Q48" i="1"/>
  <c r="Q47" i="1" s="1"/>
  <c r="O48" i="1"/>
  <c r="M48" i="1"/>
  <c r="M47" i="1" s="1"/>
  <c r="CR47" i="1"/>
  <c r="CP47" i="1"/>
  <c r="CL47" i="1"/>
  <c r="CJ47" i="1"/>
  <c r="CH47" i="1"/>
  <c r="CF47" i="1"/>
  <c r="CD47" i="1"/>
  <c r="CB47" i="1"/>
  <c r="BZ47" i="1"/>
  <c r="BX47" i="1"/>
  <c r="BV47" i="1"/>
  <c r="BT47" i="1"/>
  <c r="BR47" i="1"/>
  <c r="BP47" i="1"/>
  <c r="BN47" i="1"/>
  <c r="BL47" i="1"/>
  <c r="BJ47" i="1"/>
  <c r="BH47" i="1"/>
  <c r="BF47" i="1"/>
  <c r="BD47" i="1"/>
  <c r="BB47" i="1"/>
  <c r="AZ47" i="1"/>
  <c r="AX47" i="1"/>
  <c r="AW47" i="1"/>
  <c r="AV47" i="1"/>
  <c r="AT47" i="1"/>
  <c r="AR47" i="1"/>
  <c r="AP47" i="1"/>
  <c r="AN47" i="1"/>
  <c r="AL47" i="1"/>
  <c r="AJ47" i="1"/>
  <c r="AH47" i="1"/>
  <c r="AF47" i="1"/>
  <c r="AD47" i="1"/>
  <c r="AB47" i="1"/>
  <c r="Z47" i="1"/>
  <c r="X47" i="1"/>
  <c r="V47" i="1"/>
  <c r="T47" i="1"/>
  <c r="R47" i="1"/>
  <c r="P47" i="1"/>
  <c r="N47" i="1"/>
  <c r="L47" i="1"/>
  <c r="CT46" i="1"/>
  <c r="CS46" i="1"/>
  <c r="CS45" i="1" s="1"/>
  <c r="CQ46" i="1"/>
  <c r="CO46" i="1"/>
  <c r="CO45" i="1" s="1"/>
  <c r="CM46" i="1"/>
  <c r="CM45" i="1" s="1"/>
  <c r="CK46" i="1"/>
  <c r="CK45" i="1" s="1"/>
  <c r="CI46" i="1"/>
  <c r="CI45" i="1" s="1"/>
  <c r="CG46" i="1"/>
  <c r="CG45" i="1" s="1"/>
  <c r="CE46" i="1"/>
  <c r="CE45" i="1" s="1"/>
  <c r="CC46" i="1"/>
  <c r="CC45" i="1" s="1"/>
  <c r="CA46" i="1"/>
  <c r="BY46" i="1"/>
  <c r="BY45" i="1" s="1"/>
  <c r="BW46" i="1"/>
  <c r="BW45" i="1" s="1"/>
  <c r="BU46" i="1"/>
  <c r="BU45" i="1" s="1"/>
  <c r="BS46" i="1"/>
  <c r="BS45" i="1" s="1"/>
  <c r="BQ46" i="1"/>
  <c r="BO46" i="1"/>
  <c r="BO45" i="1" s="1"/>
  <c r="BM46" i="1"/>
  <c r="BM45" i="1" s="1"/>
  <c r="BK46" i="1"/>
  <c r="BI46" i="1"/>
  <c r="BI45" i="1" s="1"/>
  <c r="BG46" i="1"/>
  <c r="BG45" i="1" s="1"/>
  <c r="BE46" i="1"/>
  <c r="BE45" i="1" s="1"/>
  <c r="BC46" i="1"/>
  <c r="BC45" i="1" s="1"/>
  <c r="BA46" i="1"/>
  <c r="BA45" i="1" s="1"/>
  <c r="AY46" i="1"/>
  <c r="AY45" i="1" s="1"/>
  <c r="AW46" i="1"/>
  <c r="AW45" i="1" s="1"/>
  <c r="AU46" i="1"/>
  <c r="AU45" i="1" s="1"/>
  <c r="AS46" i="1"/>
  <c r="AS45" i="1" s="1"/>
  <c r="AQ46" i="1"/>
  <c r="AO46" i="1"/>
  <c r="AO45" i="1" s="1"/>
  <c r="AM46" i="1"/>
  <c r="AM45" i="1" s="1"/>
  <c r="AK46" i="1"/>
  <c r="AI46" i="1"/>
  <c r="AI45" i="1" s="1"/>
  <c r="AG46" i="1"/>
  <c r="AG45" i="1" s="1"/>
  <c r="AE46" i="1"/>
  <c r="AE45" i="1" s="1"/>
  <c r="AC46" i="1"/>
  <c r="AC45" i="1" s="1"/>
  <c r="AA46" i="1"/>
  <c r="AA45" i="1" s="1"/>
  <c r="Y46" i="1"/>
  <c r="W46" i="1"/>
  <c r="W45" i="1" s="1"/>
  <c r="U46" i="1"/>
  <c r="U45" i="1" s="1"/>
  <c r="S46" i="1"/>
  <c r="S45" i="1" s="1"/>
  <c r="Q46" i="1"/>
  <c r="Q45" i="1" s="1"/>
  <c r="O46" i="1"/>
  <c r="M46" i="1"/>
  <c r="M45" i="1" s="1"/>
  <c r="CT45" i="1"/>
  <c r="CR45" i="1"/>
  <c r="CQ45" i="1"/>
  <c r="CP45" i="1"/>
  <c r="CL45" i="1"/>
  <c r="CJ45" i="1"/>
  <c r="CH45" i="1"/>
  <c r="CF45" i="1"/>
  <c r="CD45" i="1"/>
  <c r="CB45" i="1"/>
  <c r="CA45" i="1"/>
  <c r="BZ45" i="1"/>
  <c r="BX45" i="1"/>
  <c r="BV45" i="1"/>
  <c r="BT45" i="1"/>
  <c r="BR45" i="1"/>
  <c r="BQ45" i="1"/>
  <c r="BP45" i="1"/>
  <c r="BN45" i="1"/>
  <c r="BL45" i="1"/>
  <c r="BK45" i="1"/>
  <c r="BJ45" i="1"/>
  <c r="BH45" i="1"/>
  <c r="BF45" i="1"/>
  <c r="BD45" i="1"/>
  <c r="BB45" i="1"/>
  <c r="AZ45" i="1"/>
  <c r="AX45" i="1"/>
  <c r="AV45" i="1"/>
  <c r="AT45" i="1"/>
  <c r="AR45" i="1"/>
  <c r="AQ45" i="1"/>
  <c r="AP45" i="1"/>
  <c r="AN45" i="1"/>
  <c r="AL45" i="1"/>
  <c r="AK45" i="1"/>
  <c r="AH45" i="1"/>
  <c r="AF45" i="1"/>
  <c r="AD45" i="1"/>
  <c r="AB45" i="1"/>
  <c r="Z45" i="1"/>
  <c r="Y45" i="1"/>
  <c r="X45" i="1"/>
  <c r="V45" i="1"/>
  <c r="T45" i="1"/>
  <c r="R45" i="1"/>
  <c r="P45" i="1"/>
  <c r="N45" i="1"/>
  <c r="L45" i="1"/>
  <c r="CT44" i="1"/>
  <c r="CS44" i="1"/>
  <c r="CQ44" i="1"/>
  <c r="CO44" i="1"/>
  <c r="CM44" i="1"/>
  <c r="CK44" i="1"/>
  <c r="CI44" i="1"/>
  <c r="CG44" i="1"/>
  <c r="CE44" i="1"/>
  <c r="CC44" i="1"/>
  <c r="CA44" i="1"/>
  <c r="BY44" i="1"/>
  <c r="BW44" i="1"/>
  <c r="BU44" i="1"/>
  <c r="BS44" i="1"/>
  <c r="BQ44" i="1"/>
  <c r="BO44" i="1"/>
  <c r="BM44" i="1"/>
  <c r="BK44" i="1"/>
  <c r="BI44" i="1"/>
  <c r="BG44" i="1"/>
  <c r="BE44" i="1"/>
  <c r="BC44" i="1"/>
  <c r="BA44" i="1"/>
  <c r="AY44" i="1"/>
  <c r="AW44" i="1"/>
  <c r="AU44" i="1"/>
  <c r="AS44" i="1"/>
  <c r="AQ44" i="1"/>
  <c r="AO44" i="1"/>
  <c r="AM44" i="1"/>
  <c r="AK44" i="1"/>
  <c r="AI44" i="1"/>
  <c r="AG44" i="1"/>
  <c r="AE44" i="1"/>
  <c r="AC44" i="1"/>
  <c r="AA44" i="1"/>
  <c r="Y44" i="1"/>
  <c r="W44" i="1"/>
  <c r="U44" i="1"/>
  <c r="S44" i="1"/>
  <c r="Q44" i="1"/>
  <c r="O44" i="1"/>
  <c r="M44" i="1"/>
  <c r="CT43" i="1"/>
  <c r="CS43" i="1"/>
  <c r="CS42" i="1" s="1"/>
  <c r="CQ43" i="1"/>
  <c r="CQ42" i="1" s="1"/>
  <c r="CO43" i="1"/>
  <c r="CM43" i="1"/>
  <c r="CK43" i="1"/>
  <c r="CK42" i="1" s="1"/>
  <c r="CI43" i="1"/>
  <c r="CI42" i="1" s="1"/>
  <c r="CG43" i="1"/>
  <c r="CG42" i="1" s="1"/>
  <c r="CE43" i="1"/>
  <c r="CC43" i="1"/>
  <c r="CC42" i="1" s="1"/>
  <c r="CA43" i="1"/>
  <c r="CA42" i="1" s="1"/>
  <c r="BY43" i="1"/>
  <c r="BW43" i="1"/>
  <c r="BU43" i="1"/>
  <c r="BU42" i="1" s="1"/>
  <c r="BS43" i="1"/>
  <c r="BS42" i="1" s="1"/>
  <c r="BQ43" i="1"/>
  <c r="BQ42" i="1" s="1"/>
  <c r="BO43" i="1"/>
  <c r="BM43" i="1"/>
  <c r="BM42" i="1" s="1"/>
  <c r="BK43" i="1"/>
  <c r="BK42" i="1" s="1"/>
  <c r="BI43" i="1"/>
  <c r="BI42" i="1" s="1"/>
  <c r="BG43" i="1"/>
  <c r="BE43" i="1"/>
  <c r="BE42" i="1" s="1"/>
  <c r="BC43" i="1"/>
  <c r="BC42" i="1" s="1"/>
  <c r="BA43" i="1"/>
  <c r="BA42" i="1" s="1"/>
  <c r="AY43" i="1"/>
  <c r="AW43" i="1"/>
  <c r="AW42" i="1" s="1"/>
  <c r="AU43" i="1"/>
  <c r="AU42" i="1" s="1"/>
  <c r="AS43" i="1"/>
  <c r="AS42" i="1" s="1"/>
  <c r="AQ43" i="1"/>
  <c r="AO43" i="1"/>
  <c r="AO42" i="1" s="1"/>
  <c r="AM43" i="1"/>
  <c r="AM42" i="1" s="1"/>
  <c r="AK43" i="1"/>
  <c r="AI43" i="1"/>
  <c r="AI42" i="1" s="1"/>
  <c r="AG43" i="1"/>
  <c r="AG42" i="1" s="1"/>
  <c r="AE43" i="1"/>
  <c r="AC43" i="1"/>
  <c r="AC42" i="1" s="1"/>
  <c r="AA43" i="1"/>
  <c r="AA42" i="1" s="1"/>
  <c r="Y43" i="1"/>
  <c r="Y42" i="1" s="1"/>
  <c r="W43" i="1"/>
  <c r="W42" i="1" s="1"/>
  <c r="U43" i="1"/>
  <c r="U42" i="1" s="1"/>
  <c r="S43" i="1"/>
  <c r="Q43" i="1"/>
  <c r="Q42" i="1" s="1"/>
  <c r="O43" i="1"/>
  <c r="M43" i="1"/>
  <c r="M42" i="1" s="1"/>
  <c r="CR42" i="1"/>
  <c r="CP42" i="1"/>
  <c r="CO42" i="1"/>
  <c r="CL42" i="1"/>
  <c r="CJ42" i="1"/>
  <c r="CH42" i="1"/>
  <c r="CF42" i="1"/>
  <c r="CD42" i="1"/>
  <c r="CB42" i="1"/>
  <c r="BZ42" i="1"/>
  <c r="BY42" i="1"/>
  <c r="BX42" i="1"/>
  <c r="BV42" i="1"/>
  <c r="BT42" i="1"/>
  <c r="BR42" i="1"/>
  <c r="BP42" i="1"/>
  <c r="BN42" i="1"/>
  <c r="BL42" i="1"/>
  <c r="BJ42" i="1"/>
  <c r="BH42" i="1"/>
  <c r="BF42" i="1"/>
  <c r="BD42" i="1"/>
  <c r="BB42" i="1"/>
  <c r="AZ42" i="1"/>
  <c r="AX42" i="1"/>
  <c r="AV42" i="1"/>
  <c r="AT42" i="1"/>
  <c r="AR42" i="1"/>
  <c r="AP42" i="1"/>
  <c r="AN42" i="1"/>
  <c r="AL42" i="1"/>
  <c r="AK42" i="1"/>
  <c r="AH42" i="1"/>
  <c r="AF42" i="1"/>
  <c r="AE42" i="1"/>
  <c r="AD42" i="1"/>
  <c r="AB42" i="1"/>
  <c r="Z42" i="1"/>
  <c r="X42" i="1"/>
  <c r="V42" i="1"/>
  <c r="T42" i="1"/>
  <c r="S42" i="1"/>
  <c r="R42" i="1"/>
  <c r="P42" i="1"/>
  <c r="O42" i="1"/>
  <c r="N42" i="1"/>
  <c r="L42" i="1"/>
  <c r="CT41" i="1"/>
  <c r="CS41" i="1"/>
  <c r="CQ41" i="1"/>
  <c r="CO41" i="1"/>
  <c r="CM41" i="1"/>
  <c r="CK41" i="1"/>
  <c r="CI41" i="1"/>
  <c r="CG41" i="1"/>
  <c r="CE41" i="1"/>
  <c r="CC41" i="1"/>
  <c r="CA41" i="1"/>
  <c r="BY41" i="1"/>
  <c r="BW41" i="1"/>
  <c r="BU41" i="1"/>
  <c r="BS41" i="1"/>
  <c r="BQ41" i="1"/>
  <c r="BO41" i="1"/>
  <c r="BM41" i="1"/>
  <c r="BK41" i="1"/>
  <c r="BI41" i="1"/>
  <c r="BG41" i="1"/>
  <c r="BE41" i="1"/>
  <c r="BC41" i="1"/>
  <c r="BA41" i="1"/>
  <c r="AY41" i="1"/>
  <c r="AW41" i="1"/>
  <c r="AU41" i="1"/>
  <c r="AS41" i="1"/>
  <c r="AQ41" i="1"/>
  <c r="AO41" i="1"/>
  <c r="AM41" i="1"/>
  <c r="AK41" i="1"/>
  <c r="AI41" i="1"/>
  <c r="AG41" i="1"/>
  <c r="AE41" i="1"/>
  <c r="AC41" i="1"/>
  <c r="AA41" i="1"/>
  <c r="Y41" i="1"/>
  <c r="W41" i="1"/>
  <c r="U41" i="1"/>
  <c r="S41" i="1"/>
  <c r="Q41" i="1"/>
  <c r="O41" i="1"/>
  <c r="M41" i="1"/>
  <c r="CT40" i="1"/>
  <c r="CS40" i="1"/>
  <c r="CQ40" i="1"/>
  <c r="CO40" i="1"/>
  <c r="CM40" i="1"/>
  <c r="CK40" i="1"/>
  <c r="CI40" i="1"/>
  <c r="CG40" i="1"/>
  <c r="CE40" i="1"/>
  <c r="CC40" i="1"/>
  <c r="CA40" i="1"/>
  <c r="BY40" i="1"/>
  <c r="BW40" i="1"/>
  <c r="BU40" i="1"/>
  <c r="BS40" i="1"/>
  <c r="BQ40" i="1"/>
  <c r="BO40" i="1"/>
  <c r="BM40" i="1"/>
  <c r="BK40" i="1"/>
  <c r="BI40" i="1"/>
  <c r="BG40" i="1"/>
  <c r="BE40" i="1"/>
  <c r="BC40" i="1"/>
  <c r="BA40" i="1"/>
  <c r="AY40" i="1"/>
  <c r="AW40" i="1"/>
  <c r="AU40" i="1"/>
  <c r="AS40" i="1"/>
  <c r="AQ40" i="1"/>
  <c r="AO40" i="1"/>
  <c r="AM40" i="1"/>
  <c r="AK40" i="1"/>
  <c r="AI40" i="1"/>
  <c r="AG40" i="1"/>
  <c r="AE40" i="1"/>
  <c r="AC40" i="1"/>
  <c r="AA40" i="1"/>
  <c r="Y40" i="1"/>
  <c r="W40" i="1"/>
  <c r="U40" i="1"/>
  <c r="S40" i="1"/>
  <c r="Q40" i="1"/>
  <c r="O40" i="1"/>
  <c r="M40" i="1"/>
  <c r="CT39" i="1"/>
  <c r="CS39" i="1"/>
  <c r="CS38" i="1" s="1"/>
  <c r="CQ39" i="1"/>
  <c r="CQ38" i="1" s="1"/>
  <c r="CO39" i="1"/>
  <c r="CO38" i="1" s="1"/>
  <c r="CM39" i="1"/>
  <c r="CK39" i="1"/>
  <c r="CK38" i="1" s="1"/>
  <c r="CI39" i="1"/>
  <c r="CI38" i="1" s="1"/>
  <c r="CG39" i="1"/>
  <c r="CG38" i="1" s="1"/>
  <c r="CE39" i="1"/>
  <c r="CC39" i="1"/>
  <c r="CC38" i="1" s="1"/>
  <c r="CA39" i="1"/>
  <c r="CA38" i="1" s="1"/>
  <c r="BY39" i="1"/>
  <c r="BW39" i="1"/>
  <c r="BU39" i="1"/>
  <c r="BU38" i="1" s="1"/>
  <c r="BS39" i="1"/>
  <c r="BS38" i="1" s="1"/>
  <c r="BQ39" i="1"/>
  <c r="BQ38" i="1" s="1"/>
  <c r="BO39" i="1"/>
  <c r="BM39" i="1"/>
  <c r="BK39" i="1"/>
  <c r="BK38" i="1" s="1"/>
  <c r="BI39" i="1"/>
  <c r="BI38" i="1" s="1"/>
  <c r="BG39" i="1"/>
  <c r="BE39" i="1"/>
  <c r="BE38" i="1" s="1"/>
  <c r="BC39" i="1"/>
  <c r="BC38" i="1" s="1"/>
  <c r="BA39" i="1"/>
  <c r="AY39" i="1"/>
  <c r="AW39" i="1"/>
  <c r="AW38" i="1" s="1"/>
  <c r="AU39" i="1"/>
  <c r="AU38" i="1" s="1"/>
  <c r="AS39" i="1"/>
  <c r="AS38" i="1" s="1"/>
  <c r="AQ39" i="1"/>
  <c r="AO39" i="1"/>
  <c r="AO38" i="1" s="1"/>
  <c r="AM39" i="1"/>
  <c r="AM38" i="1" s="1"/>
  <c r="AK39" i="1"/>
  <c r="AK38" i="1" s="1"/>
  <c r="AI39" i="1"/>
  <c r="AG39" i="1"/>
  <c r="AG38" i="1" s="1"/>
  <c r="AE39" i="1"/>
  <c r="AC39" i="1"/>
  <c r="AC38" i="1" s="1"/>
  <c r="AA39" i="1"/>
  <c r="AA38" i="1" s="1"/>
  <c r="Y39" i="1"/>
  <c r="Y38" i="1" s="1"/>
  <c r="W39" i="1"/>
  <c r="W38" i="1" s="1"/>
  <c r="U39" i="1"/>
  <c r="U38" i="1" s="1"/>
  <c r="S39" i="1"/>
  <c r="S38" i="1" s="1"/>
  <c r="Q39" i="1"/>
  <c r="Q38" i="1" s="1"/>
  <c r="O39" i="1"/>
  <c r="M39" i="1"/>
  <c r="M38" i="1" s="1"/>
  <c r="CR38" i="1"/>
  <c r="CP38" i="1"/>
  <c r="CL38" i="1"/>
  <c r="CJ38" i="1"/>
  <c r="CH38" i="1"/>
  <c r="CF38" i="1"/>
  <c r="CD38" i="1"/>
  <c r="CB38" i="1"/>
  <c r="BZ38" i="1"/>
  <c r="BY38" i="1"/>
  <c r="BX38" i="1"/>
  <c r="BV38" i="1"/>
  <c r="BT38" i="1"/>
  <c r="BR38" i="1"/>
  <c r="BP38" i="1"/>
  <c r="BN38" i="1"/>
  <c r="BM38" i="1"/>
  <c r="BL38" i="1"/>
  <c r="BJ38" i="1"/>
  <c r="BH38" i="1"/>
  <c r="BF38" i="1"/>
  <c r="BD38" i="1"/>
  <c r="BB38" i="1"/>
  <c r="BA38" i="1"/>
  <c r="AZ38" i="1"/>
  <c r="AX38" i="1"/>
  <c r="AV38" i="1"/>
  <c r="AT38" i="1"/>
  <c r="AR38" i="1"/>
  <c r="AP38" i="1"/>
  <c r="AN38" i="1"/>
  <c r="AL38" i="1"/>
  <c r="AI38" i="1"/>
  <c r="AH38" i="1"/>
  <c r="AF38" i="1"/>
  <c r="AE38" i="1"/>
  <c r="AD38" i="1"/>
  <c r="AB38" i="1"/>
  <c r="Z38" i="1"/>
  <c r="X38" i="1"/>
  <c r="V38" i="1"/>
  <c r="T38" i="1"/>
  <c r="R38" i="1"/>
  <c r="P38" i="1"/>
  <c r="N38" i="1"/>
  <c r="L38" i="1"/>
  <c r="CT37" i="1"/>
  <c r="CS37" i="1"/>
  <c r="CQ37" i="1"/>
  <c r="CQ36" i="1" s="1"/>
  <c r="CO37" i="1"/>
  <c r="CO36" i="1" s="1"/>
  <c r="CM37" i="1"/>
  <c r="CM36" i="1" s="1"/>
  <c r="CK37" i="1"/>
  <c r="CK36" i="1" s="1"/>
  <c r="CI37" i="1"/>
  <c r="CI36" i="1" s="1"/>
  <c r="CG37" i="1"/>
  <c r="CG36" i="1" s="1"/>
  <c r="CE37" i="1"/>
  <c r="CE36" i="1" s="1"/>
  <c r="CC37" i="1"/>
  <c r="CC36" i="1" s="1"/>
  <c r="CA37" i="1"/>
  <c r="CA36" i="1" s="1"/>
  <c r="BY37" i="1"/>
  <c r="BY36" i="1" s="1"/>
  <c r="BW37" i="1"/>
  <c r="BW36" i="1" s="1"/>
  <c r="BU37" i="1"/>
  <c r="BS37" i="1"/>
  <c r="BS36" i="1" s="1"/>
  <c r="BQ37" i="1"/>
  <c r="BQ36" i="1" s="1"/>
  <c r="BO37" i="1"/>
  <c r="BO36" i="1" s="1"/>
  <c r="BM37" i="1"/>
  <c r="BM36" i="1" s="1"/>
  <c r="BK37" i="1"/>
  <c r="BK36" i="1" s="1"/>
  <c r="BI37" i="1"/>
  <c r="BI36" i="1" s="1"/>
  <c r="BG37" i="1"/>
  <c r="BE37" i="1"/>
  <c r="BE36" i="1" s="1"/>
  <c r="BC37" i="1"/>
  <c r="BC36" i="1" s="1"/>
  <c r="BA37" i="1"/>
  <c r="BA36" i="1" s="1"/>
  <c r="AY37" i="1"/>
  <c r="AW37" i="1"/>
  <c r="AW36" i="1" s="1"/>
  <c r="AU37" i="1"/>
  <c r="AU36" i="1" s="1"/>
  <c r="AS37" i="1"/>
  <c r="AS36" i="1" s="1"/>
  <c r="AQ37" i="1"/>
  <c r="AQ36" i="1" s="1"/>
  <c r="AO37" i="1"/>
  <c r="AO36" i="1" s="1"/>
  <c r="AM37" i="1"/>
  <c r="AM36" i="1" s="1"/>
  <c r="AK37" i="1"/>
  <c r="AK36" i="1" s="1"/>
  <c r="AI37" i="1"/>
  <c r="AI36" i="1" s="1"/>
  <c r="AG37" i="1"/>
  <c r="AG36" i="1" s="1"/>
  <c r="AE37" i="1"/>
  <c r="AE36" i="1" s="1"/>
  <c r="AC37" i="1"/>
  <c r="AA37" i="1"/>
  <c r="AA36" i="1" s="1"/>
  <c r="Y37" i="1"/>
  <c r="Y36" i="1" s="1"/>
  <c r="W37" i="1"/>
  <c r="W36" i="1" s="1"/>
  <c r="U37" i="1"/>
  <c r="U36" i="1" s="1"/>
  <c r="S37" i="1"/>
  <c r="S36" i="1" s="1"/>
  <c r="Q37" i="1"/>
  <c r="Q36" i="1" s="1"/>
  <c r="O37" i="1"/>
  <c r="M37" i="1"/>
  <c r="M36" i="1" s="1"/>
  <c r="CT36" i="1"/>
  <c r="CS36" i="1"/>
  <c r="CR36" i="1"/>
  <c r="CP36" i="1"/>
  <c r="CL36" i="1"/>
  <c r="CJ36" i="1"/>
  <c r="CH36" i="1"/>
  <c r="CF36" i="1"/>
  <c r="CD36" i="1"/>
  <c r="CB36" i="1"/>
  <c r="BZ36" i="1"/>
  <c r="BX36" i="1"/>
  <c r="BV36" i="1"/>
  <c r="BU36" i="1"/>
  <c r="BT36" i="1"/>
  <c r="BR36" i="1"/>
  <c r="BP36" i="1"/>
  <c r="BN36" i="1"/>
  <c r="BL36" i="1"/>
  <c r="BJ36" i="1"/>
  <c r="BH36" i="1"/>
  <c r="BG36" i="1"/>
  <c r="BF36" i="1"/>
  <c r="BD36" i="1"/>
  <c r="BB36" i="1"/>
  <c r="AZ36" i="1"/>
  <c r="AY36" i="1"/>
  <c r="AX36" i="1"/>
  <c r="AV36" i="1"/>
  <c r="AT36" i="1"/>
  <c r="AR36" i="1"/>
  <c r="AP36" i="1"/>
  <c r="AN36" i="1"/>
  <c r="AL36" i="1"/>
  <c r="AJ36" i="1"/>
  <c r="AH36" i="1"/>
  <c r="AF36" i="1"/>
  <c r="AD36" i="1"/>
  <c r="AC36" i="1"/>
  <c r="AB36" i="1"/>
  <c r="Z36" i="1"/>
  <c r="X36" i="1"/>
  <c r="V36" i="1"/>
  <c r="T36" i="1"/>
  <c r="R36" i="1"/>
  <c r="P36" i="1"/>
  <c r="N36" i="1"/>
  <c r="L36" i="1"/>
  <c r="CS35" i="1"/>
  <c r="CS34" i="1" s="1"/>
  <c r="CQ35" i="1"/>
  <c r="CO35" i="1"/>
  <c r="CO34" i="1" s="1"/>
  <c r="CM35" i="1"/>
  <c r="CM34" i="1" s="1"/>
  <c r="CK35" i="1"/>
  <c r="CK34" i="1" s="1"/>
  <c r="CI35" i="1"/>
  <c r="CI34" i="1" s="1"/>
  <c r="CG35" i="1"/>
  <c r="CG34" i="1" s="1"/>
  <c r="CE35" i="1"/>
  <c r="CE34" i="1" s="1"/>
  <c r="CC35" i="1"/>
  <c r="CC34" i="1" s="1"/>
  <c r="CA35" i="1"/>
  <c r="BY35" i="1"/>
  <c r="BY34" i="1" s="1"/>
  <c r="BW35" i="1"/>
  <c r="BW34" i="1" s="1"/>
  <c r="BU35" i="1"/>
  <c r="BU34" i="1" s="1"/>
  <c r="BS35" i="1"/>
  <c r="BS34" i="1" s="1"/>
  <c r="BQ35" i="1"/>
  <c r="BQ34" i="1" s="1"/>
  <c r="BO35" i="1"/>
  <c r="BM35" i="1"/>
  <c r="BM34" i="1" s="1"/>
  <c r="BK35" i="1"/>
  <c r="BK34" i="1" s="1"/>
  <c r="BI35" i="1"/>
  <c r="BG35" i="1"/>
  <c r="BG34" i="1" s="1"/>
  <c r="BE35" i="1"/>
  <c r="BE34" i="1" s="1"/>
  <c r="BC35" i="1"/>
  <c r="BC34" i="1" s="1"/>
  <c r="BA35" i="1"/>
  <c r="BA34" i="1" s="1"/>
  <c r="AY35" i="1"/>
  <c r="AY34" i="1" s="1"/>
  <c r="AW35" i="1"/>
  <c r="AW34" i="1" s="1"/>
  <c r="AU35" i="1"/>
  <c r="AS35" i="1"/>
  <c r="AS34" i="1" s="1"/>
  <c r="AQ35" i="1"/>
  <c r="AQ34" i="1" s="1"/>
  <c r="AO35" i="1"/>
  <c r="AO34" i="1" s="1"/>
  <c r="AM35" i="1"/>
  <c r="AM34" i="1" s="1"/>
  <c r="AK35" i="1"/>
  <c r="AK34" i="1" s="1"/>
  <c r="AI35" i="1"/>
  <c r="AI34" i="1" s="1"/>
  <c r="AG35" i="1"/>
  <c r="AG34" i="1" s="1"/>
  <c r="AE35" i="1"/>
  <c r="AE34" i="1" s="1"/>
  <c r="AC35" i="1"/>
  <c r="AA35" i="1"/>
  <c r="AA34" i="1" s="1"/>
  <c r="Y35" i="1"/>
  <c r="Y34" i="1" s="1"/>
  <c r="V35" i="1"/>
  <c r="CT35" i="1" s="1"/>
  <c r="U35" i="1"/>
  <c r="S35" i="1"/>
  <c r="S34" i="1" s="1"/>
  <c r="Q35" i="1"/>
  <c r="Q34" i="1" s="1"/>
  <c r="O35" i="1"/>
  <c r="M35" i="1"/>
  <c r="M34" i="1" s="1"/>
  <c r="CR34" i="1"/>
  <c r="CQ34" i="1"/>
  <c r="CP34" i="1"/>
  <c r="CL34" i="1"/>
  <c r="CJ34" i="1"/>
  <c r="CH34" i="1"/>
  <c r="CF34" i="1"/>
  <c r="CD34" i="1"/>
  <c r="CB34" i="1"/>
  <c r="CA34" i="1"/>
  <c r="BZ34" i="1"/>
  <c r="BX34" i="1"/>
  <c r="BV34" i="1"/>
  <c r="BT34" i="1"/>
  <c r="BR34" i="1"/>
  <c r="BP34" i="1"/>
  <c r="BO34" i="1"/>
  <c r="BN34" i="1"/>
  <c r="BL34" i="1"/>
  <c r="BJ34" i="1"/>
  <c r="BI34" i="1"/>
  <c r="BH34" i="1"/>
  <c r="BF34" i="1"/>
  <c r="BD34" i="1"/>
  <c r="BB34" i="1"/>
  <c r="AZ34" i="1"/>
  <c r="AX34" i="1"/>
  <c r="AV34" i="1"/>
  <c r="AU34" i="1"/>
  <c r="AT34" i="1"/>
  <c r="AR34" i="1"/>
  <c r="AP34" i="1"/>
  <c r="AN34" i="1"/>
  <c r="AL34" i="1"/>
  <c r="AJ34" i="1"/>
  <c r="AH34" i="1"/>
  <c r="AF34" i="1"/>
  <c r="AD34" i="1"/>
  <c r="AC34" i="1"/>
  <c r="AB34" i="1"/>
  <c r="Z34" i="1"/>
  <c r="X34" i="1"/>
  <c r="U34" i="1"/>
  <c r="T34" i="1"/>
  <c r="R34" i="1"/>
  <c r="P34" i="1"/>
  <c r="O34" i="1"/>
  <c r="N34" i="1"/>
  <c r="L34" i="1"/>
  <c r="CT33" i="1"/>
  <c r="CS33" i="1"/>
  <c r="CQ33" i="1"/>
  <c r="CO33" i="1"/>
  <c r="CM33" i="1"/>
  <c r="CK33" i="1"/>
  <c r="CI33" i="1"/>
  <c r="CG33" i="1"/>
  <c r="CE33" i="1"/>
  <c r="CC33" i="1"/>
  <c r="CA33" i="1"/>
  <c r="BY33" i="1"/>
  <c r="BW33" i="1"/>
  <c r="BU33" i="1"/>
  <c r="BS33" i="1"/>
  <c r="BQ33" i="1"/>
  <c r="BO33" i="1"/>
  <c r="BM33" i="1"/>
  <c r="BK33" i="1"/>
  <c r="BI33" i="1"/>
  <c r="BG33" i="1"/>
  <c r="BE33" i="1"/>
  <c r="BC33" i="1"/>
  <c r="BA33" i="1"/>
  <c r="AY33" i="1"/>
  <c r="AW33" i="1"/>
  <c r="AU33" i="1"/>
  <c r="AS33" i="1"/>
  <c r="AQ33" i="1"/>
  <c r="AO33" i="1"/>
  <c r="AM33" i="1"/>
  <c r="AK33" i="1"/>
  <c r="AI33" i="1"/>
  <c r="AG33" i="1"/>
  <c r="AE33" i="1"/>
  <c r="AC33" i="1"/>
  <c r="AA33" i="1"/>
  <c r="Y33" i="1"/>
  <c r="W33" i="1"/>
  <c r="U33" i="1"/>
  <c r="S33" i="1"/>
  <c r="Q33" i="1"/>
  <c r="O33" i="1"/>
  <c r="M33" i="1"/>
  <c r="CT32" i="1"/>
  <c r="CS32" i="1"/>
  <c r="CS31" i="1" s="1"/>
  <c r="CQ32" i="1"/>
  <c r="CO32" i="1"/>
  <c r="CM32" i="1"/>
  <c r="CK32" i="1"/>
  <c r="CI32" i="1"/>
  <c r="CG32" i="1"/>
  <c r="CE32" i="1"/>
  <c r="CE31" i="1" s="1"/>
  <c r="CC32" i="1"/>
  <c r="CC31" i="1" s="1"/>
  <c r="CA32" i="1"/>
  <c r="BY32" i="1"/>
  <c r="BY31" i="1" s="1"/>
  <c r="BW32" i="1"/>
  <c r="BW31" i="1" s="1"/>
  <c r="BU32" i="1"/>
  <c r="BU31" i="1" s="1"/>
  <c r="BS32" i="1"/>
  <c r="BQ32" i="1"/>
  <c r="BO32" i="1"/>
  <c r="BO31" i="1" s="1"/>
  <c r="BM32" i="1"/>
  <c r="BM31" i="1" s="1"/>
  <c r="BK32" i="1"/>
  <c r="BI32" i="1"/>
  <c r="BI31" i="1" s="1"/>
  <c r="BG32" i="1"/>
  <c r="BG31" i="1" s="1"/>
  <c r="BE32" i="1"/>
  <c r="BE31" i="1" s="1"/>
  <c r="BC32" i="1"/>
  <c r="BA32" i="1"/>
  <c r="BA31" i="1" s="1"/>
  <c r="AY32" i="1"/>
  <c r="AY31" i="1" s="1"/>
  <c r="AW32" i="1"/>
  <c r="AU32" i="1"/>
  <c r="AS32" i="1"/>
  <c r="AS31" i="1" s="1"/>
  <c r="AQ32" i="1"/>
  <c r="AQ31" i="1" s="1"/>
  <c r="AO32" i="1"/>
  <c r="AO31" i="1" s="1"/>
  <c r="AM32" i="1"/>
  <c r="AK32" i="1"/>
  <c r="AI32" i="1"/>
  <c r="AI31" i="1" s="1"/>
  <c r="AG32" i="1"/>
  <c r="AG31" i="1" s="1"/>
  <c r="AE32" i="1"/>
  <c r="AC32" i="1"/>
  <c r="AA32" i="1"/>
  <c r="AA31" i="1" s="1"/>
  <c r="Y32" i="1"/>
  <c r="Y31" i="1" s="1"/>
  <c r="W32" i="1"/>
  <c r="U32" i="1"/>
  <c r="S32" i="1"/>
  <c r="S31" i="1" s="1"/>
  <c r="Q32" i="1"/>
  <c r="Q31" i="1" s="1"/>
  <c r="O32" i="1"/>
  <c r="M32" i="1"/>
  <c r="CT31" i="1"/>
  <c r="CR31" i="1"/>
  <c r="CQ31" i="1"/>
  <c r="CP31" i="1"/>
  <c r="CL31" i="1"/>
  <c r="CK31" i="1"/>
  <c r="CJ31" i="1"/>
  <c r="CH31" i="1"/>
  <c r="CG31" i="1"/>
  <c r="CF31" i="1"/>
  <c r="CD31" i="1"/>
  <c r="CB31" i="1"/>
  <c r="BZ31" i="1"/>
  <c r="BX31" i="1"/>
  <c r="BV31" i="1"/>
  <c r="BT31" i="1"/>
  <c r="BR31" i="1"/>
  <c r="BQ31" i="1"/>
  <c r="BP31" i="1"/>
  <c r="BN31" i="1"/>
  <c r="BL31" i="1"/>
  <c r="BJ31" i="1"/>
  <c r="BH31" i="1"/>
  <c r="BF31" i="1"/>
  <c r="BD31" i="1"/>
  <c r="BB31" i="1"/>
  <c r="AZ31" i="1"/>
  <c r="AX31" i="1"/>
  <c r="AW31" i="1"/>
  <c r="AV31" i="1"/>
  <c r="AT31" i="1"/>
  <c r="AR31" i="1"/>
  <c r="AP31" i="1"/>
  <c r="AN31" i="1"/>
  <c r="AL31" i="1"/>
  <c r="AK31" i="1"/>
  <c r="AH31" i="1"/>
  <c r="AF31" i="1"/>
  <c r="AD31" i="1"/>
  <c r="AB31" i="1"/>
  <c r="Z31" i="1"/>
  <c r="X31" i="1"/>
  <c r="V31" i="1"/>
  <c r="T31" i="1"/>
  <c r="R31" i="1"/>
  <c r="P31" i="1"/>
  <c r="N31" i="1"/>
  <c r="L31" i="1"/>
  <c r="CT30" i="1"/>
  <c r="CS30" i="1"/>
  <c r="CS29" i="1" s="1"/>
  <c r="CQ30" i="1"/>
  <c r="CO30" i="1"/>
  <c r="CO29" i="1" s="1"/>
  <c r="CM30" i="1"/>
  <c r="CM29" i="1" s="1"/>
  <c r="CK30" i="1"/>
  <c r="CI30" i="1"/>
  <c r="CI29" i="1" s="1"/>
  <c r="CG30" i="1"/>
  <c r="CG29" i="1" s="1"/>
  <c r="CE30" i="1"/>
  <c r="CE29" i="1" s="1"/>
  <c r="CC30" i="1"/>
  <c r="CC29" i="1" s="1"/>
  <c r="CA30" i="1"/>
  <c r="CA29" i="1" s="1"/>
  <c r="BY30" i="1"/>
  <c r="BY29" i="1" s="1"/>
  <c r="BW30" i="1"/>
  <c r="BW29" i="1" s="1"/>
  <c r="BU30" i="1"/>
  <c r="BU29" i="1" s="1"/>
  <c r="BS30" i="1"/>
  <c r="BS29" i="1" s="1"/>
  <c r="BQ30" i="1"/>
  <c r="BQ29" i="1" s="1"/>
  <c r="BO30" i="1"/>
  <c r="BO29" i="1" s="1"/>
  <c r="BM30" i="1"/>
  <c r="BM29" i="1" s="1"/>
  <c r="BK30" i="1"/>
  <c r="BK29" i="1" s="1"/>
  <c r="BI30" i="1"/>
  <c r="BI29" i="1" s="1"/>
  <c r="BG30" i="1"/>
  <c r="BG29" i="1" s="1"/>
  <c r="BE30" i="1"/>
  <c r="BC30" i="1"/>
  <c r="BC29" i="1" s="1"/>
  <c r="BA30" i="1"/>
  <c r="BA29" i="1" s="1"/>
  <c r="AY30" i="1"/>
  <c r="AY29" i="1" s="1"/>
  <c r="AW30" i="1"/>
  <c r="AW29" i="1" s="1"/>
  <c r="AU30" i="1"/>
  <c r="AS30" i="1"/>
  <c r="AS29" i="1" s="1"/>
  <c r="AQ30" i="1"/>
  <c r="AQ29" i="1" s="1"/>
  <c r="AO30" i="1"/>
  <c r="AO29" i="1" s="1"/>
  <c r="AM30" i="1"/>
  <c r="AM29" i="1" s="1"/>
  <c r="AK30" i="1"/>
  <c r="AK29" i="1" s="1"/>
  <c r="AI30" i="1"/>
  <c r="AI29" i="1" s="1"/>
  <c r="AG30" i="1"/>
  <c r="AG29" i="1" s="1"/>
  <c r="AE30" i="1"/>
  <c r="AE29" i="1" s="1"/>
  <c r="AC30" i="1"/>
  <c r="AC29" i="1" s="1"/>
  <c r="AA30" i="1"/>
  <c r="AA29" i="1" s="1"/>
  <c r="Y30" i="1"/>
  <c r="Y29" i="1" s="1"/>
  <c r="W30" i="1"/>
  <c r="W29" i="1" s="1"/>
  <c r="U30" i="1"/>
  <c r="U29" i="1" s="1"/>
  <c r="S30" i="1"/>
  <c r="S29" i="1" s="1"/>
  <c r="Q30" i="1"/>
  <c r="Q29" i="1" s="1"/>
  <c r="O30" i="1"/>
  <c r="O29" i="1" s="1"/>
  <c r="M30" i="1"/>
  <c r="M29" i="1" s="1"/>
  <c r="CT29" i="1"/>
  <c r="CR29" i="1"/>
  <c r="CQ29" i="1"/>
  <c r="CP29" i="1"/>
  <c r="CL29" i="1"/>
  <c r="CK29" i="1"/>
  <c r="CJ29" i="1"/>
  <c r="CH29" i="1"/>
  <c r="CF29" i="1"/>
  <c r="CD29" i="1"/>
  <c r="CB29" i="1"/>
  <c r="BZ29" i="1"/>
  <c r="BX29" i="1"/>
  <c r="BV29" i="1"/>
  <c r="BT29" i="1"/>
  <c r="BR29" i="1"/>
  <c r="BP29" i="1"/>
  <c r="BN29" i="1"/>
  <c r="BL29" i="1"/>
  <c r="BJ29" i="1"/>
  <c r="BH29" i="1"/>
  <c r="BF29" i="1"/>
  <c r="BE29" i="1"/>
  <c r="BD29" i="1"/>
  <c r="BB29" i="1"/>
  <c r="AZ29" i="1"/>
  <c r="AX29" i="1"/>
  <c r="AV29" i="1"/>
  <c r="AU29" i="1"/>
  <c r="AT29" i="1"/>
  <c r="AR29" i="1"/>
  <c r="AP29" i="1"/>
  <c r="AN29" i="1"/>
  <c r="AL29" i="1"/>
  <c r="AH29" i="1"/>
  <c r="AF29" i="1"/>
  <c r="AD29" i="1"/>
  <c r="AB29" i="1"/>
  <c r="Z29" i="1"/>
  <c r="X29" i="1"/>
  <c r="V29" i="1"/>
  <c r="T29" i="1"/>
  <c r="R29" i="1"/>
  <c r="P29" i="1"/>
  <c r="N29" i="1"/>
  <c r="L29" i="1"/>
  <c r="CT28" i="1"/>
  <c r="CS28" i="1"/>
  <c r="CS27" i="1" s="1"/>
  <c r="CQ28" i="1"/>
  <c r="CO28" i="1"/>
  <c r="CO27" i="1" s="1"/>
  <c r="CM28" i="1"/>
  <c r="CM27" i="1" s="1"/>
  <c r="CK28" i="1"/>
  <c r="CI28" i="1"/>
  <c r="CI27" i="1" s="1"/>
  <c r="CG28" i="1"/>
  <c r="CG27" i="1" s="1"/>
  <c r="CE28" i="1"/>
  <c r="CE27" i="1" s="1"/>
  <c r="CC28" i="1"/>
  <c r="CC27" i="1" s="1"/>
  <c r="CA28" i="1"/>
  <c r="BY28" i="1"/>
  <c r="BY27" i="1" s="1"/>
  <c r="BW28" i="1"/>
  <c r="BW27" i="1" s="1"/>
  <c r="BU28" i="1"/>
  <c r="BS28" i="1"/>
  <c r="BS27" i="1" s="1"/>
  <c r="BQ28" i="1"/>
  <c r="BO28" i="1"/>
  <c r="BO27" i="1" s="1"/>
  <c r="BM28" i="1"/>
  <c r="BM27" i="1" s="1"/>
  <c r="BK28" i="1"/>
  <c r="BK27" i="1" s="1"/>
  <c r="BI28" i="1"/>
  <c r="BI27" i="1" s="1"/>
  <c r="BG28" i="1"/>
  <c r="BG27" i="1" s="1"/>
  <c r="BE28" i="1"/>
  <c r="BE27" i="1" s="1"/>
  <c r="BC28" i="1"/>
  <c r="BC27" i="1" s="1"/>
  <c r="BA28" i="1"/>
  <c r="BA27" i="1" s="1"/>
  <c r="AY28" i="1"/>
  <c r="AY27" i="1" s="1"/>
  <c r="AW28" i="1"/>
  <c r="AU28" i="1"/>
  <c r="AU27" i="1" s="1"/>
  <c r="AS28" i="1"/>
  <c r="AS27" i="1" s="1"/>
  <c r="AQ28" i="1"/>
  <c r="AQ27" i="1" s="1"/>
  <c r="AO28" i="1"/>
  <c r="AM28" i="1"/>
  <c r="AM27" i="1" s="1"/>
  <c r="AK28" i="1"/>
  <c r="AI28" i="1"/>
  <c r="AI27" i="1" s="1"/>
  <c r="AG28" i="1"/>
  <c r="AG27" i="1" s="1"/>
  <c r="AE28" i="1"/>
  <c r="AC28" i="1"/>
  <c r="AC27" i="1" s="1"/>
  <c r="AA28" i="1"/>
  <c r="AA27" i="1" s="1"/>
  <c r="Y28" i="1"/>
  <c r="Y27" i="1" s="1"/>
  <c r="W28" i="1"/>
  <c r="W27" i="1" s="1"/>
  <c r="U28" i="1"/>
  <c r="U27" i="1" s="1"/>
  <c r="S28" i="1"/>
  <c r="S27" i="1" s="1"/>
  <c r="Q28" i="1"/>
  <c r="Q27" i="1" s="1"/>
  <c r="O28" i="1"/>
  <c r="O27" i="1" s="1"/>
  <c r="M28" i="1"/>
  <c r="M27" i="1" s="1"/>
  <c r="CT27" i="1"/>
  <c r="CR27" i="1"/>
  <c r="CQ27" i="1"/>
  <c r="CP27" i="1"/>
  <c r="CL27" i="1"/>
  <c r="CK27" i="1"/>
  <c r="CJ27" i="1"/>
  <c r="CH27" i="1"/>
  <c r="CF27" i="1"/>
  <c r="CD27" i="1"/>
  <c r="CB27" i="1"/>
  <c r="CA27" i="1"/>
  <c r="BZ27" i="1"/>
  <c r="BX27" i="1"/>
  <c r="BV27" i="1"/>
  <c r="BU27" i="1"/>
  <c r="BT27" i="1"/>
  <c r="BR27" i="1"/>
  <c r="BQ27" i="1"/>
  <c r="BP27" i="1"/>
  <c r="BN27" i="1"/>
  <c r="BL27" i="1"/>
  <c r="BJ27" i="1"/>
  <c r="BH27" i="1"/>
  <c r="BF27" i="1"/>
  <c r="BD27" i="1"/>
  <c r="BB27" i="1"/>
  <c r="AZ27" i="1"/>
  <c r="AX27" i="1"/>
  <c r="AW27" i="1"/>
  <c r="AV27" i="1"/>
  <c r="AT27" i="1"/>
  <c r="AR27" i="1"/>
  <c r="AP27" i="1"/>
  <c r="AO27" i="1"/>
  <c r="AN27" i="1"/>
  <c r="AL27" i="1"/>
  <c r="AK27" i="1"/>
  <c r="AH27" i="1"/>
  <c r="AF27" i="1"/>
  <c r="AE27" i="1"/>
  <c r="AD27" i="1"/>
  <c r="AB27" i="1"/>
  <c r="Z27" i="1"/>
  <c r="X27" i="1"/>
  <c r="V27" i="1"/>
  <c r="T27" i="1"/>
  <c r="R27" i="1"/>
  <c r="P27" i="1"/>
  <c r="N27" i="1"/>
  <c r="L27" i="1"/>
  <c r="CT26" i="1"/>
  <c r="CS26" i="1"/>
  <c r="CQ26" i="1"/>
  <c r="CO26" i="1"/>
  <c r="CM26" i="1"/>
  <c r="CK26" i="1"/>
  <c r="CI26" i="1"/>
  <c r="CG26" i="1"/>
  <c r="CE26" i="1"/>
  <c r="CC26" i="1"/>
  <c r="CA26" i="1"/>
  <c r="BY26" i="1"/>
  <c r="BW26" i="1"/>
  <c r="BU26" i="1"/>
  <c r="BS26" i="1"/>
  <c r="BQ26" i="1"/>
  <c r="BO26" i="1"/>
  <c r="BM26" i="1"/>
  <c r="BK26" i="1"/>
  <c r="BI26" i="1"/>
  <c r="BG26" i="1"/>
  <c r="BE26" i="1"/>
  <c r="BC26" i="1"/>
  <c r="BA26" i="1"/>
  <c r="AY26" i="1"/>
  <c r="AW26" i="1"/>
  <c r="AU26" i="1"/>
  <c r="AS26" i="1"/>
  <c r="AQ26" i="1"/>
  <c r="AO26" i="1"/>
  <c r="AM26" i="1"/>
  <c r="AK26" i="1"/>
  <c r="AI26" i="1"/>
  <c r="AG26" i="1"/>
  <c r="AE26" i="1"/>
  <c r="AC26" i="1"/>
  <c r="AA26" i="1"/>
  <c r="Y26" i="1"/>
  <c r="W26" i="1"/>
  <c r="U26" i="1"/>
  <c r="S26" i="1"/>
  <c r="Q26" i="1"/>
  <c r="O26" i="1"/>
  <c r="M26" i="1"/>
  <c r="CT25" i="1"/>
  <c r="CS25" i="1"/>
  <c r="CQ25" i="1"/>
  <c r="CO25" i="1"/>
  <c r="CM25" i="1"/>
  <c r="CK25" i="1"/>
  <c r="CI25" i="1"/>
  <c r="CG25" i="1"/>
  <c r="CE25" i="1"/>
  <c r="CC25" i="1"/>
  <c r="CA25" i="1"/>
  <c r="BY25" i="1"/>
  <c r="BW25" i="1"/>
  <c r="BU25" i="1"/>
  <c r="BS25" i="1"/>
  <c r="BQ25" i="1"/>
  <c r="BO25" i="1"/>
  <c r="BM25" i="1"/>
  <c r="BK25" i="1"/>
  <c r="BI25" i="1"/>
  <c r="BG25" i="1"/>
  <c r="BE25" i="1"/>
  <c r="BC25" i="1"/>
  <c r="BA25" i="1"/>
  <c r="AY25" i="1"/>
  <c r="AW25" i="1"/>
  <c r="AU25" i="1"/>
  <c r="AS25" i="1"/>
  <c r="AQ25" i="1"/>
  <c r="AO25" i="1"/>
  <c r="AM25" i="1"/>
  <c r="AK25" i="1"/>
  <c r="AI25" i="1"/>
  <c r="AG25" i="1"/>
  <c r="AE25" i="1"/>
  <c r="AC25" i="1"/>
  <c r="AA25" i="1"/>
  <c r="Y25" i="1"/>
  <c r="W25" i="1"/>
  <c r="U25" i="1"/>
  <c r="S25" i="1"/>
  <c r="Q25" i="1"/>
  <c r="O25" i="1"/>
  <c r="M25" i="1"/>
  <c r="CT24" i="1"/>
  <c r="U24" i="1"/>
  <c r="CU24" i="1" s="1"/>
  <c r="CT23" i="1"/>
  <c r="U23" i="1"/>
  <c r="CU23" i="1" s="1"/>
  <c r="CT22" i="1"/>
  <c r="CQ22" i="1"/>
  <c r="CO22" i="1"/>
  <c r="CM22" i="1"/>
  <c r="CK22" i="1"/>
  <c r="CI22" i="1"/>
  <c r="CG22" i="1"/>
  <c r="CE22" i="1"/>
  <c r="CC22" i="1"/>
  <c r="CA22" i="1"/>
  <c r="BY22" i="1"/>
  <c r="BW22" i="1"/>
  <c r="BU22" i="1"/>
  <c r="BS22" i="1"/>
  <c r="BQ22" i="1"/>
  <c r="BO22" i="1"/>
  <c r="BM22" i="1"/>
  <c r="BK22" i="1"/>
  <c r="BI22" i="1"/>
  <c r="BG22" i="1"/>
  <c r="BE22" i="1"/>
  <c r="BC22" i="1"/>
  <c r="BA22" i="1"/>
  <c r="AY22" i="1"/>
  <c r="AW22" i="1"/>
  <c r="AU22" i="1"/>
  <c r="AS22" i="1"/>
  <c r="AQ22" i="1"/>
  <c r="AO22" i="1"/>
  <c r="AM22" i="1"/>
  <c r="AK22" i="1"/>
  <c r="AI22" i="1"/>
  <c r="AG22" i="1"/>
  <c r="AE22" i="1"/>
  <c r="AC22" i="1"/>
  <c r="AA22" i="1"/>
  <c r="Y22" i="1"/>
  <c r="W22" i="1"/>
  <c r="U22" i="1"/>
  <c r="S22" i="1"/>
  <c r="Q22" i="1"/>
  <c r="O22" i="1"/>
  <c r="M22" i="1"/>
  <c r="CU21" i="1"/>
  <c r="CT21" i="1"/>
  <c r="U21" i="1"/>
  <c r="CT20" i="1"/>
  <c r="CS20" i="1"/>
  <c r="CQ20" i="1"/>
  <c r="CO20" i="1"/>
  <c r="CM20" i="1"/>
  <c r="CK20" i="1"/>
  <c r="CI20" i="1"/>
  <c r="CG20" i="1"/>
  <c r="CE20" i="1"/>
  <c r="CC20" i="1"/>
  <c r="CA20" i="1"/>
  <c r="BY20" i="1"/>
  <c r="BW20" i="1"/>
  <c r="BU20" i="1"/>
  <c r="BS20" i="1"/>
  <c r="BQ20" i="1"/>
  <c r="BO20" i="1"/>
  <c r="BM20" i="1"/>
  <c r="BK20" i="1"/>
  <c r="BI20" i="1"/>
  <c r="BG20" i="1"/>
  <c r="BE20" i="1"/>
  <c r="BC20" i="1"/>
  <c r="BA20" i="1"/>
  <c r="AY20" i="1"/>
  <c r="AW20" i="1"/>
  <c r="AU20" i="1"/>
  <c r="AS20" i="1"/>
  <c r="AQ20" i="1"/>
  <c r="AO20" i="1"/>
  <c r="AM20" i="1"/>
  <c r="AK20" i="1"/>
  <c r="AI20" i="1"/>
  <c r="AG20" i="1"/>
  <c r="AE20" i="1"/>
  <c r="AC20" i="1"/>
  <c r="AA20" i="1"/>
  <c r="Y20" i="1"/>
  <c r="W20" i="1"/>
  <c r="U20" i="1"/>
  <c r="S20" i="1"/>
  <c r="Q20" i="1"/>
  <c r="O20" i="1"/>
  <c r="M20" i="1"/>
  <c r="CT19" i="1"/>
  <c r="CS19" i="1"/>
  <c r="CU19" i="1" s="1"/>
  <c r="U19" i="1"/>
  <c r="CR18" i="1"/>
  <c r="CR13" i="1" s="1"/>
  <c r="CQ18" i="1"/>
  <c r="CO18" i="1"/>
  <c r="CM18" i="1"/>
  <c r="CK18" i="1"/>
  <c r="CI18" i="1"/>
  <c r="CG18" i="1"/>
  <c r="CE18" i="1"/>
  <c r="CC18" i="1"/>
  <c r="CA18" i="1"/>
  <c r="BY18" i="1"/>
  <c r="BW18" i="1"/>
  <c r="BU18" i="1"/>
  <c r="BS18" i="1"/>
  <c r="BQ18" i="1"/>
  <c r="BO18" i="1"/>
  <c r="BM18" i="1"/>
  <c r="BK18" i="1"/>
  <c r="BI18" i="1"/>
  <c r="BG18" i="1"/>
  <c r="BE18" i="1"/>
  <c r="BC18" i="1"/>
  <c r="BA18" i="1"/>
  <c r="AY18" i="1"/>
  <c r="AW18" i="1"/>
  <c r="AU18" i="1"/>
  <c r="AS18" i="1"/>
  <c r="AQ18" i="1"/>
  <c r="AO18" i="1"/>
  <c r="AM18" i="1"/>
  <c r="AK18" i="1"/>
  <c r="AI18" i="1"/>
  <c r="AG18" i="1"/>
  <c r="AE18" i="1"/>
  <c r="AC18" i="1"/>
  <c r="AA18" i="1"/>
  <c r="Y18" i="1"/>
  <c r="W18" i="1"/>
  <c r="T18" i="1"/>
  <c r="CT18" i="1" s="1"/>
  <c r="S18" i="1"/>
  <c r="Q18" i="1"/>
  <c r="O18" i="1"/>
  <c r="M18" i="1"/>
  <c r="CT17" i="1"/>
  <c r="CS17" i="1"/>
  <c r="CQ17" i="1"/>
  <c r="CO17" i="1"/>
  <c r="CM17" i="1"/>
  <c r="CK17" i="1"/>
  <c r="CI17" i="1"/>
  <c r="CG17" i="1"/>
  <c r="CE17" i="1"/>
  <c r="CC17" i="1"/>
  <c r="CA17" i="1"/>
  <c r="BY17" i="1"/>
  <c r="BW17" i="1"/>
  <c r="BU17" i="1"/>
  <c r="BS17" i="1"/>
  <c r="BQ17" i="1"/>
  <c r="BO17" i="1"/>
  <c r="BM17" i="1"/>
  <c r="BK17" i="1"/>
  <c r="BI17" i="1"/>
  <c r="BG17" i="1"/>
  <c r="BE17" i="1"/>
  <c r="BC17" i="1"/>
  <c r="BA17" i="1"/>
  <c r="AY17" i="1"/>
  <c r="AW17" i="1"/>
  <c r="AU17" i="1"/>
  <c r="AS17" i="1"/>
  <c r="AQ17" i="1"/>
  <c r="AO17" i="1"/>
  <c r="AM17" i="1"/>
  <c r="AK17" i="1"/>
  <c r="AI17" i="1"/>
  <c r="AG17" i="1"/>
  <c r="AE17" i="1"/>
  <c r="AC17" i="1"/>
  <c r="AA17" i="1"/>
  <c r="Y17" i="1"/>
  <c r="W17" i="1"/>
  <c r="U17" i="1"/>
  <c r="S17" i="1"/>
  <c r="Q17" i="1"/>
  <c r="O17" i="1"/>
  <c r="M17" i="1"/>
  <c r="CU17" i="1" s="1"/>
  <c r="CT16" i="1"/>
  <c r="CS16" i="1"/>
  <c r="CQ16" i="1"/>
  <c r="CO16" i="1"/>
  <c r="CM16" i="1"/>
  <c r="CK16" i="1"/>
  <c r="CI16" i="1"/>
  <c r="CG16" i="1"/>
  <c r="CE16" i="1"/>
  <c r="CC16" i="1"/>
  <c r="CA16" i="1"/>
  <c r="BY16" i="1"/>
  <c r="BW16" i="1"/>
  <c r="BU16" i="1"/>
  <c r="BS16" i="1"/>
  <c r="BQ16" i="1"/>
  <c r="BO16" i="1"/>
  <c r="BM16" i="1"/>
  <c r="BK16" i="1"/>
  <c r="BI16" i="1"/>
  <c r="BG16" i="1"/>
  <c r="BE16" i="1"/>
  <c r="BC16" i="1"/>
  <c r="BA16" i="1"/>
  <c r="AY16" i="1"/>
  <c r="AW16" i="1"/>
  <c r="AU16" i="1"/>
  <c r="AS16" i="1"/>
  <c r="AQ16" i="1"/>
  <c r="AO16" i="1"/>
  <c r="AM16" i="1"/>
  <c r="AK16" i="1"/>
  <c r="AI16" i="1"/>
  <c r="AG16" i="1"/>
  <c r="AE16" i="1"/>
  <c r="AC16" i="1"/>
  <c r="AA16" i="1"/>
  <c r="Y16" i="1"/>
  <c r="W16" i="1"/>
  <c r="U16" i="1"/>
  <c r="S16" i="1"/>
  <c r="Q16" i="1"/>
  <c r="O16" i="1"/>
  <c r="M16" i="1"/>
  <c r="CT15" i="1"/>
  <c r="CS15" i="1"/>
  <c r="CQ15" i="1"/>
  <c r="CO15" i="1"/>
  <c r="CM15" i="1"/>
  <c r="CK15" i="1"/>
  <c r="CI15" i="1"/>
  <c r="CG15" i="1"/>
  <c r="CE15" i="1"/>
  <c r="CC15" i="1"/>
  <c r="CA15" i="1"/>
  <c r="BY15" i="1"/>
  <c r="BW15" i="1"/>
  <c r="BU15" i="1"/>
  <c r="BS15" i="1"/>
  <c r="BQ15" i="1"/>
  <c r="BO15" i="1"/>
  <c r="BM15" i="1"/>
  <c r="BK15" i="1"/>
  <c r="BI15" i="1"/>
  <c r="BG15" i="1"/>
  <c r="BE15" i="1"/>
  <c r="BC15" i="1"/>
  <c r="BA15" i="1"/>
  <c r="AY15" i="1"/>
  <c r="AW15" i="1"/>
  <c r="AU15" i="1"/>
  <c r="AS15" i="1"/>
  <c r="AQ15" i="1"/>
  <c r="AO15" i="1"/>
  <c r="AM15" i="1"/>
  <c r="AK15" i="1"/>
  <c r="AI15" i="1"/>
  <c r="AG15" i="1"/>
  <c r="AE15" i="1"/>
  <c r="AC15" i="1"/>
  <c r="AA15" i="1"/>
  <c r="Y15" i="1"/>
  <c r="W15" i="1"/>
  <c r="U15" i="1"/>
  <c r="S15" i="1"/>
  <c r="Q15" i="1"/>
  <c r="O15" i="1"/>
  <c r="M15" i="1"/>
  <c r="CT14" i="1"/>
  <c r="CS14" i="1"/>
  <c r="CQ14" i="1"/>
  <c r="CO14" i="1"/>
  <c r="CM14" i="1"/>
  <c r="CK14" i="1"/>
  <c r="CK13" i="1" s="1"/>
  <c r="CI14" i="1"/>
  <c r="CG14" i="1"/>
  <c r="CG13" i="1" s="1"/>
  <c r="CE14" i="1"/>
  <c r="CC14" i="1"/>
  <c r="CA14" i="1"/>
  <c r="BY14" i="1"/>
  <c r="BY13" i="1" s="1"/>
  <c r="BW14" i="1"/>
  <c r="BU14" i="1"/>
  <c r="BS14" i="1"/>
  <c r="BQ14" i="1"/>
  <c r="BQ13" i="1" s="1"/>
  <c r="BO14" i="1"/>
  <c r="BM14" i="1"/>
  <c r="BM13" i="1" s="1"/>
  <c r="BK14" i="1"/>
  <c r="BI14" i="1"/>
  <c r="BI13" i="1" s="1"/>
  <c r="BG14" i="1"/>
  <c r="BE14" i="1"/>
  <c r="BE13" i="1" s="1"/>
  <c r="BC14" i="1"/>
  <c r="BA14" i="1"/>
  <c r="BA13" i="1" s="1"/>
  <c r="AY14" i="1"/>
  <c r="AW14" i="1"/>
  <c r="AU14" i="1"/>
  <c r="AS14" i="1"/>
  <c r="AS13" i="1" s="1"/>
  <c r="AQ14" i="1"/>
  <c r="AO14" i="1"/>
  <c r="AM14" i="1"/>
  <c r="AK14" i="1"/>
  <c r="AK13" i="1" s="1"/>
  <c r="AI14" i="1"/>
  <c r="AG14" i="1"/>
  <c r="AG13" i="1" s="1"/>
  <c r="AE14" i="1"/>
  <c r="AE13" i="1" s="1"/>
  <c r="AC14" i="1"/>
  <c r="AA14" i="1"/>
  <c r="AA13" i="1" s="1"/>
  <c r="Y14" i="1"/>
  <c r="Y13" i="1" s="1"/>
  <c r="W14" i="1"/>
  <c r="W13" i="1" s="1"/>
  <c r="U14" i="1"/>
  <c r="S14" i="1"/>
  <c r="S13" i="1" s="1"/>
  <c r="Q14" i="1"/>
  <c r="Q13" i="1" s="1"/>
  <c r="O14" i="1"/>
  <c r="O13" i="1" s="1"/>
  <c r="M14" i="1"/>
  <c r="CP13" i="1"/>
  <c r="CP189" i="1" s="1"/>
  <c r="CP201" i="1" s="1"/>
  <c r="CL13" i="1"/>
  <c r="CJ13" i="1"/>
  <c r="CH13" i="1"/>
  <c r="CH189" i="1" s="1"/>
  <c r="CH201" i="1" s="1"/>
  <c r="CF13" i="1"/>
  <c r="CD13" i="1"/>
  <c r="CC13" i="1"/>
  <c r="CB13" i="1"/>
  <c r="CB189" i="1" s="1"/>
  <c r="CB201" i="1" s="1"/>
  <c r="BZ13" i="1"/>
  <c r="BZ189" i="1" s="1"/>
  <c r="BZ201" i="1" s="1"/>
  <c r="BX13" i="1"/>
  <c r="BV13" i="1"/>
  <c r="BV189" i="1" s="1"/>
  <c r="BV201" i="1" s="1"/>
  <c r="BU13" i="1"/>
  <c r="BT13" i="1"/>
  <c r="BT189" i="1" s="1"/>
  <c r="BT201" i="1" s="1"/>
  <c r="BR13" i="1"/>
  <c r="BP13" i="1"/>
  <c r="BP189" i="1" s="1"/>
  <c r="BP201" i="1" s="1"/>
  <c r="BN13" i="1"/>
  <c r="BN189" i="1" s="1"/>
  <c r="BN201" i="1" s="1"/>
  <c r="BL13" i="1"/>
  <c r="BJ13" i="1"/>
  <c r="BJ189" i="1" s="1"/>
  <c r="BJ201" i="1" s="1"/>
  <c r="BH13" i="1"/>
  <c r="BH189" i="1" s="1"/>
  <c r="BH201" i="1" s="1"/>
  <c r="BF13" i="1"/>
  <c r="BD13" i="1"/>
  <c r="BD189" i="1" s="1"/>
  <c r="BD201" i="1" s="1"/>
  <c r="BB13" i="1"/>
  <c r="BB189" i="1" s="1"/>
  <c r="BB201" i="1" s="1"/>
  <c r="AZ13" i="1"/>
  <c r="AX13" i="1"/>
  <c r="AW13" i="1"/>
  <c r="AV13" i="1"/>
  <c r="AV189" i="1" s="1"/>
  <c r="AV201" i="1" s="1"/>
  <c r="AT13" i="1"/>
  <c r="AT189" i="1" s="1"/>
  <c r="AT201" i="1" s="1"/>
  <c r="AR13" i="1"/>
  <c r="AP13" i="1"/>
  <c r="AP189" i="1" s="1"/>
  <c r="AP201" i="1" s="1"/>
  <c r="AO13" i="1"/>
  <c r="AN13" i="1"/>
  <c r="AN189" i="1" s="1"/>
  <c r="AN201" i="1" s="1"/>
  <c r="AL13" i="1"/>
  <c r="AI13" i="1"/>
  <c r="AH13" i="1"/>
  <c r="AH189" i="1" s="1"/>
  <c r="AH201" i="1" s="1"/>
  <c r="AF13" i="1"/>
  <c r="AF189" i="1" s="1"/>
  <c r="AF201" i="1" s="1"/>
  <c r="AD13" i="1"/>
  <c r="AD189" i="1" s="1"/>
  <c r="AD201" i="1" s="1"/>
  <c r="AB13" i="1"/>
  <c r="AB189" i="1" s="1"/>
  <c r="AB201" i="1" s="1"/>
  <c r="Z13" i="1"/>
  <c r="X13" i="1"/>
  <c r="X189" i="1" s="1"/>
  <c r="X201" i="1" s="1"/>
  <c r="V13" i="1"/>
  <c r="R13" i="1"/>
  <c r="R189" i="1" s="1"/>
  <c r="R201" i="1" s="1"/>
  <c r="P13" i="1"/>
  <c r="P189" i="1" s="1"/>
  <c r="P201" i="1" s="1"/>
  <c r="N13" i="1"/>
  <c r="L13" i="1"/>
  <c r="L189" i="1" s="1"/>
  <c r="L201" i="1" s="1"/>
  <c r="CU6" i="1"/>
  <c r="CU178" i="1" l="1"/>
  <c r="N189" i="1"/>
  <c r="N201" i="1" s="1"/>
  <c r="Z189" i="1"/>
  <c r="Z201" i="1" s="1"/>
  <c r="AL189" i="1"/>
  <c r="AL201" i="1" s="1"/>
  <c r="AR189" i="1"/>
  <c r="AR201" i="1" s="1"/>
  <c r="BL189" i="1"/>
  <c r="BL201" i="1" s="1"/>
  <c r="BR189" i="1"/>
  <c r="BR201" i="1" s="1"/>
  <c r="BX189" i="1"/>
  <c r="BX201" i="1" s="1"/>
  <c r="CU39" i="1"/>
  <c r="CU41" i="1"/>
  <c r="T13" i="1"/>
  <c r="T189" i="1" s="1"/>
  <c r="T201" i="1" s="1"/>
  <c r="AZ189" i="1"/>
  <c r="AZ201" i="1" s="1"/>
  <c r="BF189" i="1"/>
  <c r="BF201" i="1" s="1"/>
  <c r="CF189" i="1"/>
  <c r="CF201" i="1" s="1"/>
  <c r="CL189" i="1"/>
  <c r="CL201" i="1" s="1"/>
  <c r="CR189" i="1"/>
  <c r="CR201" i="1" s="1"/>
  <c r="O38" i="1"/>
  <c r="CU72" i="1"/>
  <c r="CU20" i="1"/>
  <c r="CM31" i="1"/>
  <c r="CU48" i="1"/>
  <c r="CU82" i="1"/>
  <c r="CU84" i="1"/>
  <c r="CU86" i="1"/>
  <c r="CU88" i="1"/>
  <c r="CU90" i="1"/>
  <c r="CU92" i="1"/>
  <c r="CU94" i="1"/>
  <c r="CU96" i="1"/>
  <c r="CU98" i="1"/>
  <c r="CU104" i="1"/>
  <c r="CU106" i="1"/>
  <c r="CU132" i="1"/>
  <c r="CU134" i="1"/>
  <c r="CU151" i="1"/>
  <c r="CU152" i="1"/>
  <c r="CU153" i="1"/>
  <c r="CU154" i="1"/>
  <c r="CU155" i="1"/>
  <c r="CU156" i="1"/>
  <c r="CU157" i="1"/>
  <c r="CU158" i="1"/>
  <c r="CT176" i="1"/>
  <c r="CU162" i="1"/>
  <c r="CU163" i="1"/>
  <c r="CU164" i="1"/>
  <c r="AX189" i="1"/>
  <c r="AX201" i="1" s="1"/>
  <c r="CD189" i="1"/>
  <c r="CD201" i="1" s="1"/>
  <c r="CJ189" i="1"/>
  <c r="CJ201" i="1" s="1"/>
  <c r="AQ13" i="1"/>
  <c r="AY13" i="1"/>
  <c r="BG13" i="1"/>
  <c r="BO13" i="1"/>
  <c r="BW13" i="1"/>
  <c r="CE13" i="1"/>
  <c r="CM13" i="1"/>
  <c r="CU26" i="1"/>
  <c r="CU37" i="1"/>
  <c r="CU36" i="1" s="1"/>
  <c r="CU40" i="1"/>
  <c r="CU38" i="1" s="1"/>
  <c r="CU43" i="1"/>
  <c r="M13" i="1"/>
  <c r="AC13" i="1"/>
  <c r="CO13" i="1"/>
  <c r="CU22" i="1"/>
  <c r="CU14" i="1"/>
  <c r="AM13" i="1"/>
  <c r="AU13" i="1"/>
  <c r="BC13" i="1"/>
  <c r="BK13" i="1"/>
  <c r="BS13" i="1"/>
  <c r="CA13" i="1"/>
  <c r="CI13" i="1"/>
  <c r="CU16" i="1"/>
  <c r="CQ13" i="1"/>
  <c r="CQ189" i="1" s="1"/>
  <c r="CQ201" i="1" s="1"/>
  <c r="CS18" i="1"/>
  <c r="CU30" i="1"/>
  <c r="CU29" i="1" s="1"/>
  <c r="M31" i="1"/>
  <c r="U31" i="1"/>
  <c r="AC31" i="1"/>
  <c r="CO31" i="1"/>
  <c r="W35" i="1"/>
  <c r="W34" i="1" s="1"/>
  <c r="AQ42" i="1"/>
  <c r="AY42" i="1"/>
  <c r="BG42" i="1"/>
  <c r="BO42" i="1"/>
  <c r="BW42" i="1"/>
  <c r="CE42" i="1"/>
  <c r="CM42" i="1"/>
  <c r="CU25" i="1"/>
  <c r="CU28" i="1"/>
  <c r="CU27" i="1" s="1"/>
  <c r="CU32" i="1"/>
  <c r="O31" i="1"/>
  <c r="W31" i="1"/>
  <c r="AE31" i="1"/>
  <c r="AM31" i="1"/>
  <c r="AU31" i="1"/>
  <c r="BC31" i="1"/>
  <c r="BK31" i="1"/>
  <c r="BS31" i="1"/>
  <c r="CA31" i="1"/>
  <c r="CI31" i="1"/>
  <c r="V34" i="1"/>
  <c r="V189" i="1" s="1"/>
  <c r="V201" i="1" s="1"/>
  <c r="AQ38" i="1"/>
  <c r="AY38" i="1"/>
  <c r="BG38" i="1"/>
  <c r="BO38" i="1"/>
  <c r="BW38" i="1"/>
  <c r="CE38" i="1"/>
  <c r="CM38" i="1"/>
  <c r="CU44" i="1"/>
  <c r="CU46" i="1"/>
  <c r="CU45" i="1" s="1"/>
  <c r="S47" i="1"/>
  <c r="AA47" i="1"/>
  <c r="AI47" i="1"/>
  <c r="AQ47" i="1"/>
  <c r="AY47" i="1"/>
  <c r="BG47" i="1"/>
  <c r="BO47" i="1"/>
  <c r="BW47" i="1"/>
  <c r="CE47" i="1"/>
  <c r="CM47" i="1"/>
  <c r="CU52" i="1"/>
  <c r="CO50" i="1"/>
  <c r="CU54" i="1"/>
  <c r="CU56" i="1"/>
  <c r="CU58" i="1"/>
  <c r="CU60" i="1"/>
  <c r="CU63" i="1"/>
  <c r="O65" i="1"/>
  <c r="W65" i="1"/>
  <c r="AE65" i="1"/>
  <c r="AM65" i="1"/>
  <c r="AU65" i="1"/>
  <c r="BC65" i="1"/>
  <c r="BK65" i="1"/>
  <c r="BS65" i="1"/>
  <c r="CA65" i="1"/>
  <c r="CI65" i="1"/>
  <c r="CU69" i="1"/>
  <c r="O76" i="1"/>
  <c r="W76" i="1"/>
  <c r="AE76" i="1"/>
  <c r="AM76" i="1"/>
  <c r="AU76" i="1"/>
  <c r="BC76" i="1"/>
  <c r="BK76" i="1"/>
  <c r="BS76" i="1"/>
  <c r="CA76" i="1"/>
  <c r="CI76" i="1"/>
  <c r="Q81" i="1"/>
  <c r="Y81" i="1"/>
  <c r="AG81" i="1"/>
  <c r="AO81" i="1"/>
  <c r="AW81" i="1"/>
  <c r="BE81" i="1"/>
  <c r="BM81" i="1"/>
  <c r="BU81" i="1"/>
  <c r="CC81" i="1"/>
  <c r="CK81" i="1"/>
  <c r="CS81" i="1"/>
  <c r="CU108" i="1"/>
  <c r="CU49" i="1"/>
  <c r="CU47" i="1" s="1"/>
  <c r="CU51" i="1"/>
  <c r="CU53" i="1"/>
  <c r="CU55" i="1"/>
  <c r="CU57" i="1"/>
  <c r="CU59" i="1"/>
  <c r="Q61" i="1"/>
  <c r="Y61" i="1"/>
  <c r="AG61" i="1"/>
  <c r="AO61" i="1"/>
  <c r="AW61" i="1"/>
  <c r="BE61" i="1"/>
  <c r="BM61" i="1"/>
  <c r="BU61" i="1"/>
  <c r="CC61" i="1"/>
  <c r="CK61" i="1"/>
  <c r="CS61" i="1"/>
  <c r="CU70" i="1"/>
  <c r="W68" i="1"/>
  <c r="AE68" i="1"/>
  <c r="AM68" i="1"/>
  <c r="AU68" i="1"/>
  <c r="BC68" i="1"/>
  <c r="BK68" i="1"/>
  <c r="BS68" i="1"/>
  <c r="CA68" i="1"/>
  <c r="CI68" i="1"/>
  <c r="M71" i="1"/>
  <c r="U71" i="1"/>
  <c r="AC71" i="1"/>
  <c r="AQ100" i="1"/>
  <c r="AY100" i="1"/>
  <c r="BG100" i="1"/>
  <c r="BO100" i="1"/>
  <c r="BW100" i="1"/>
  <c r="CE100" i="1"/>
  <c r="CM100" i="1"/>
  <c r="O107" i="1"/>
  <c r="Q68" i="1"/>
  <c r="Y68" i="1"/>
  <c r="AG68" i="1"/>
  <c r="AO68" i="1"/>
  <c r="AW68" i="1"/>
  <c r="BE68" i="1"/>
  <c r="BM68" i="1"/>
  <c r="BU68" i="1"/>
  <c r="CC68" i="1"/>
  <c r="CK68" i="1"/>
  <c r="CS68" i="1"/>
  <c r="M100" i="1"/>
  <c r="U100" i="1"/>
  <c r="AC100" i="1"/>
  <c r="AO107" i="1"/>
  <c r="AW107" i="1"/>
  <c r="BE107" i="1"/>
  <c r="BM107" i="1"/>
  <c r="BU107" i="1"/>
  <c r="CC107" i="1"/>
  <c r="CK107" i="1"/>
  <c r="CS107" i="1"/>
  <c r="CU120" i="1"/>
  <c r="CU119" i="1" s="1"/>
  <c r="O119" i="1"/>
  <c r="CU62" i="1"/>
  <c r="CU64" i="1"/>
  <c r="M65" i="1"/>
  <c r="AC65" i="1"/>
  <c r="CU75" i="1"/>
  <c r="CU74" i="1" s="1"/>
  <c r="CU77" i="1"/>
  <c r="CU78" i="1"/>
  <c r="CU79" i="1"/>
  <c r="CU80" i="1"/>
  <c r="O81" i="1"/>
  <c r="W81" i="1"/>
  <c r="AE81" i="1"/>
  <c r="AM81" i="1"/>
  <c r="AU81" i="1"/>
  <c r="BC81" i="1"/>
  <c r="BK81" i="1"/>
  <c r="BS81" i="1"/>
  <c r="CA81" i="1"/>
  <c r="CI81" i="1"/>
  <c r="CU85" i="1"/>
  <c r="CU87" i="1"/>
  <c r="CU89" i="1"/>
  <c r="CU91" i="1"/>
  <c r="CU93" i="1"/>
  <c r="CU95" i="1"/>
  <c r="CU97" i="1"/>
  <c r="CU99" i="1"/>
  <c r="CU101" i="1"/>
  <c r="CU103" i="1"/>
  <c r="CU105" i="1"/>
  <c r="M107" i="1"/>
  <c r="W161" i="1"/>
  <c r="AE161" i="1"/>
  <c r="CU180" i="1"/>
  <c r="CU184" i="1"/>
  <c r="CU186" i="1"/>
  <c r="CU188" i="1"/>
  <c r="CU118" i="1"/>
  <c r="CU117" i="1" s="1"/>
  <c r="CU128" i="1"/>
  <c r="CU127" i="1" s="1"/>
  <c r="CU130" i="1"/>
  <c r="CU129" i="1" s="1"/>
  <c r="O131" i="1"/>
  <c r="W131" i="1"/>
  <c r="AE131" i="1"/>
  <c r="CU135" i="1"/>
  <c r="CU138" i="1"/>
  <c r="CU139" i="1"/>
  <c r="CU140" i="1"/>
  <c r="CU141" i="1"/>
  <c r="CU142" i="1"/>
  <c r="Q150" i="1"/>
  <c r="Y150" i="1"/>
  <c r="AG150" i="1"/>
  <c r="AO150" i="1"/>
  <c r="AW150" i="1"/>
  <c r="BE150" i="1"/>
  <c r="BM150" i="1"/>
  <c r="BU150" i="1"/>
  <c r="CC150" i="1"/>
  <c r="CK150" i="1"/>
  <c r="CU171" i="1"/>
  <c r="CU175" i="1"/>
  <c r="AO176" i="1"/>
  <c r="AW176" i="1"/>
  <c r="BE176" i="1"/>
  <c r="BM176" i="1"/>
  <c r="BU176" i="1"/>
  <c r="CC176" i="1"/>
  <c r="CK176" i="1"/>
  <c r="CU110" i="1"/>
  <c r="CU112" i="1"/>
  <c r="CU115" i="1"/>
  <c r="CU114" i="1" s="1"/>
  <c r="CU116" i="1"/>
  <c r="CU123" i="1"/>
  <c r="CO121" i="1"/>
  <c r="M131" i="1"/>
  <c r="Q131" i="1"/>
  <c r="AG131" i="1"/>
  <c r="AO131" i="1"/>
  <c r="AW131" i="1"/>
  <c r="BE131" i="1"/>
  <c r="BM131" i="1"/>
  <c r="BU131" i="1"/>
  <c r="CC131" i="1"/>
  <c r="CK131" i="1"/>
  <c r="Q136" i="1"/>
  <c r="Y136" i="1"/>
  <c r="AG136" i="1"/>
  <c r="AO136" i="1"/>
  <c r="AW136" i="1"/>
  <c r="BE136" i="1"/>
  <c r="BM136" i="1"/>
  <c r="BU136" i="1"/>
  <c r="CC136" i="1"/>
  <c r="CK136" i="1"/>
  <c r="CO143" i="1"/>
  <c r="AQ150" i="1"/>
  <c r="AY150" i="1"/>
  <c r="BG150" i="1"/>
  <c r="BO150" i="1"/>
  <c r="BW150" i="1"/>
  <c r="CE150" i="1"/>
  <c r="CM150" i="1"/>
  <c r="CU160" i="1"/>
  <c r="CU159" i="1" s="1"/>
  <c r="CO165" i="1"/>
  <c r="AM170" i="1"/>
  <c r="BC170" i="1"/>
  <c r="BS170" i="1"/>
  <c r="BS189" i="1" s="1"/>
  <c r="BS201" i="1" s="1"/>
  <c r="CI170" i="1"/>
  <c r="CU173" i="1"/>
  <c r="CU174" i="1"/>
  <c r="W107" i="1"/>
  <c r="AE107" i="1"/>
  <c r="CU111" i="1"/>
  <c r="CU113" i="1"/>
  <c r="Q114" i="1"/>
  <c r="Y114" i="1"/>
  <c r="AG114" i="1"/>
  <c r="AO114" i="1"/>
  <c r="AW114" i="1"/>
  <c r="AW189" i="1" s="1"/>
  <c r="AW201" i="1" s="1"/>
  <c r="BE114" i="1"/>
  <c r="BM114" i="1"/>
  <c r="BU114" i="1"/>
  <c r="CC114" i="1"/>
  <c r="CC189" i="1" s="1"/>
  <c r="CC201" i="1" s="1"/>
  <c r="CK114" i="1"/>
  <c r="CU122" i="1"/>
  <c r="O121" i="1"/>
  <c r="W121" i="1"/>
  <c r="AE121" i="1"/>
  <c r="CU124" i="1"/>
  <c r="CU126" i="1"/>
  <c r="CU125" i="1" s="1"/>
  <c r="S136" i="1"/>
  <c r="S189" i="1" s="1"/>
  <c r="S201" i="1" s="1"/>
  <c r="AA136" i="1"/>
  <c r="AA189" i="1" s="1"/>
  <c r="AA201" i="1" s="1"/>
  <c r="AI136" i="1"/>
  <c r="AQ136" i="1"/>
  <c r="AY136" i="1"/>
  <c r="BG136" i="1"/>
  <c r="BO136" i="1"/>
  <c r="BW136" i="1"/>
  <c r="CE136" i="1"/>
  <c r="CM136" i="1"/>
  <c r="CU144" i="1"/>
  <c r="CU145" i="1"/>
  <c r="W143" i="1"/>
  <c r="AE143" i="1"/>
  <c r="CU146" i="1"/>
  <c r="CU147" i="1"/>
  <c r="CU148" i="1"/>
  <c r="CU149" i="1"/>
  <c r="CO161" i="1"/>
  <c r="CU166" i="1"/>
  <c r="CU167" i="1"/>
  <c r="W165" i="1"/>
  <c r="AE165" i="1"/>
  <c r="CU168" i="1"/>
  <c r="CU169" i="1"/>
  <c r="Q170" i="1"/>
  <c r="Y170" i="1"/>
  <c r="AG170" i="1"/>
  <c r="AO170" i="1"/>
  <c r="AO189" i="1" s="1"/>
  <c r="AO201" i="1" s="1"/>
  <c r="AW170" i="1"/>
  <c r="BE170" i="1"/>
  <c r="BM170" i="1"/>
  <c r="BU170" i="1"/>
  <c r="CC170" i="1"/>
  <c r="CK170" i="1"/>
  <c r="CU177" i="1"/>
  <c r="CU179" i="1"/>
  <c r="CU183" i="1"/>
  <c r="CU185" i="1"/>
  <c r="CU187" i="1"/>
  <c r="CS13" i="1"/>
  <c r="CT13" i="1"/>
  <c r="CU61" i="1"/>
  <c r="CT34" i="1"/>
  <c r="AM189" i="1"/>
  <c r="AM201" i="1" s="1"/>
  <c r="AU189" i="1"/>
  <c r="AU201" i="1" s="1"/>
  <c r="CA189" i="1"/>
  <c r="CA201" i="1" s="1"/>
  <c r="BA189" i="1"/>
  <c r="BA201" i="1" s="1"/>
  <c r="CU15" i="1"/>
  <c r="AI189" i="1"/>
  <c r="AI201" i="1" s="1"/>
  <c r="U18" i="1"/>
  <c r="CU18" i="1" s="1"/>
  <c r="O36" i="1"/>
  <c r="O47" i="1"/>
  <c r="M61" i="1"/>
  <c r="CT65" i="1"/>
  <c r="CT71" i="1"/>
  <c r="CU76" i="1"/>
  <c r="CU121" i="1"/>
  <c r="AK189" i="1"/>
  <c r="AK201" i="1" s="1"/>
  <c r="BM189" i="1"/>
  <c r="BM201" i="1" s="1"/>
  <c r="BY189" i="1"/>
  <c r="BY201" i="1" s="1"/>
  <c r="CU33" i="1"/>
  <c r="CU31" i="1" s="1"/>
  <c r="AS189" i="1"/>
  <c r="AS201" i="1" s="1"/>
  <c r="BQ189" i="1"/>
  <c r="BQ201" i="1" s="1"/>
  <c r="AF5" i="1"/>
  <c r="CT38" i="1"/>
  <c r="CT42" i="1"/>
  <c r="CT47" i="1"/>
  <c r="CU66" i="1"/>
  <c r="CU67" i="1"/>
  <c r="O68" i="1"/>
  <c r="BI189" i="1"/>
  <c r="BI201" i="1" s="1"/>
  <c r="CG189" i="1"/>
  <c r="CG201" i="1" s="1"/>
  <c r="AJ189" i="1"/>
  <c r="AJ201" i="1" s="1"/>
  <c r="O45" i="1"/>
  <c r="O50" i="1"/>
  <c r="CT68" i="1"/>
  <c r="O71" i="1"/>
  <c r="AQ71" i="1"/>
  <c r="AY71" i="1"/>
  <c r="BG71" i="1"/>
  <c r="BG189" i="1" s="1"/>
  <c r="BG201" i="1" s="1"/>
  <c r="BO71" i="1"/>
  <c r="BW71" i="1"/>
  <c r="CE71" i="1"/>
  <c r="CM71" i="1"/>
  <c r="CM189" i="1" s="1"/>
  <c r="CM201" i="1" s="1"/>
  <c r="CT74" i="1"/>
  <c r="M68" i="1"/>
  <c r="M81" i="1"/>
  <c r="CT81" i="1"/>
  <c r="CU83" i="1"/>
  <c r="CU81" i="1" s="1"/>
  <c r="CT107" i="1"/>
  <c r="CU109" i="1"/>
  <c r="CU107" i="1" s="1"/>
  <c r="O125" i="1"/>
  <c r="CS131" i="1"/>
  <c r="CU150" i="1"/>
  <c r="CU161" i="1"/>
  <c r="O114" i="1"/>
  <c r="CU73" i="1"/>
  <c r="CU71" i="1" s="1"/>
  <c r="CU102" i="1"/>
  <c r="CU100" i="1" s="1"/>
  <c r="CT129" i="1"/>
  <c r="CU137" i="1"/>
  <c r="O136" i="1"/>
  <c r="CT131" i="1"/>
  <c r="CU133" i="1"/>
  <c r="CU131" i="1" s="1"/>
  <c r="O143" i="1"/>
  <c r="O161" i="1"/>
  <c r="O165" i="1"/>
  <c r="M170" i="1"/>
  <c r="CU172" i="1"/>
  <c r="CU170" i="1" s="1"/>
  <c r="BW189" i="1" l="1"/>
  <c r="BW201" i="1" s="1"/>
  <c r="AQ189" i="1"/>
  <c r="AQ201" i="1" s="1"/>
  <c r="CU165" i="1"/>
  <c r="CK189" i="1"/>
  <c r="CK201" i="1" s="1"/>
  <c r="BE189" i="1"/>
  <c r="BE201" i="1" s="1"/>
  <c r="CU35" i="1"/>
  <c r="CU34" i="1" s="1"/>
  <c r="CU13" i="1"/>
  <c r="AE189" i="1"/>
  <c r="AE201" i="1" s="1"/>
  <c r="BU189" i="1"/>
  <c r="BU201" i="1" s="1"/>
  <c r="AG189" i="1"/>
  <c r="AG5" i="1" s="1"/>
  <c r="Q189" i="1"/>
  <c r="Q201" i="1" s="1"/>
  <c r="BK189" i="1"/>
  <c r="BK201" i="1" s="1"/>
  <c r="CI189" i="1"/>
  <c r="CI201" i="1" s="1"/>
  <c r="BC189" i="1"/>
  <c r="BC201" i="1" s="1"/>
  <c r="W189" i="1"/>
  <c r="W201" i="1" s="1"/>
  <c r="CU176" i="1"/>
  <c r="CU143" i="1"/>
  <c r="Y189" i="1"/>
  <c r="Y201" i="1" s="1"/>
  <c r="O189" i="1"/>
  <c r="O201" i="1" s="1"/>
  <c r="CU136" i="1"/>
  <c r="M189" i="1"/>
  <c r="M201" i="1" s="1"/>
  <c r="CE189" i="1"/>
  <c r="CE201" i="1" s="1"/>
  <c r="AY189" i="1"/>
  <c r="AY201" i="1" s="1"/>
  <c r="U13" i="1"/>
  <c r="U189" i="1" s="1"/>
  <c r="U201" i="1" s="1"/>
  <c r="CU50" i="1"/>
  <c r="CU68" i="1"/>
  <c r="AC189" i="1"/>
  <c r="AC201" i="1" s="1"/>
  <c r="CU42" i="1"/>
  <c r="BO189" i="1"/>
  <c r="BO201" i="1" s="1"/>
  <c r="CO189" i="1"/>
  <c r="CO201" i="1" s="1"/>
  <c r="CU65" i="1"/>
  <c r="CS189" i="1"/>
  <c r="CS201" i="1" s="1"/>
  <c r="CT189" i="1"/>
  <c r="AG201" i="1" l="1"/>
  <c r="CU189" i="1"/>
  <c r="CU201" i="1" s="1"/>
  <c r="CT201" i="1"/>
</calcChain>
</file>

<file path=xl/sharedStrings.xml><?xml version="1.0" encoding="utf-8"?>
<sst xmlns="http://schemas.openxmlformats.org/spreadsheetml/2006/main" count="401" uniqueCount="304">
  <si>
    <t>Код профиля 2018</t>
  </si>
  <si>
    <t>Код КСГ 2018</t>
  </si>
  <si>
    <t>КПГ / КСГ</t>
  </si>
  <si>
    <t>базовая ставка с 01.01.2018</t>
  </si>
  <si>
    <t>коэффициент относительной затратоемкости с 01.01.2018</t>
  </si>
  <si>
    <t>управленческий коэффициент с 01.01.2018</t>
  </si>
  <si>
    <t>управленческий коэффициент с 01.10.2018</t>
  </si>
  <si>
    <t>районный коэффициент</t>
  </si>
  <si>
    <t>КГБУЗ "Краевая клиническая больница N1" имени профессора С.И. Сергеева МЗ Хабаровского края</t>
  </si>
  <si>
    <t>КГБУЗ "Краевая клиническая больница N 2" министерства здравоохранения Хабаровского края</t>
  </si>
  <si>
    <t>КГБУЗ "Детская краевая клиническая больница" им. А.К. Пиотровича МЗ Хабаровского края</t>
  </si>
  <si>
    <t>КГБУЗ "Краевой клинический центр онкологии" МЗ Хабаровского края</t>
  </si>
  <si>
    <t>КГБУЗ "Перинатальный центр" МЗ Хабаровского края</t>
  </si>
  <si>
    <t xml:space="preserve">КГБУЗ "Краевой кожно-венерологический диспансер" МЗ ХК </t>
  </si>
  <si>
    <t>«Хабаровский филиал ФГАУ "Национальный медицинский исследовательский центр "МНТК"Микрохирургия глаза" имени академика С.Н. Федорова МЗРФ»</t>
  </si>
  <si>
    <t>НУЗ "Дорожная клиническая больница на станции Хабаровск-1 ОАО "Российские железные дороги"</t>
  </si>
  <si>
    <t>КГБУЗ "Городская больница N2 им. Д.Н. Матвеева" МЗ Хабаровского края</t>
  </si>
  <si>
    <t>КГБУЗ "Городская клиническая больница N 10" министерства здравоохранения Хабаровского края</t>
  </si>
  <si>
    <t>КГБУЗ  "Городской онкологический диспансер" МЗ</t>
  </si>
  <si>
    <t>НУЗ "Отделенческая больница на станции Комсомольск ОАО "Российские железные дороги"</t>
  </si>
  <si>
    <t>Хабаровский филиал ФГБУ РАМН "Дальневосточный научный центр физиологии и патологии дыхания" Сибирского отделения РАМН – НИИ охраны материнства и детства</t>
  </si>
  <si>
    <t>КГБУЗ "Городская клиническая больница N 11" министерства здравоохранения Хабаровского края</t>
  </si>
  <si>
    <t>КГБУЗ "Родильный дом N 1" МЗ Хабаровского края</t>
  </si>
  <si>
    <t>КГБУЗ "Детская городская клиническая больница имени В.М. Истомина" МЗ ХК</t>
  </si>
  <si>
    <t>КГБУЗ "Детская городская клиническая больница N 9" МЗ Хабаровского края</t>
  </si>
  <si>
    <t>КГБУЗ "Детский санаторий Амурский" МЗ ХК</t>
  </si>
  <si>
    <t>ФКУЗ "Медико-санитарная часть МВД Российской Федерации по Хабаровскому краю"</t>
  </si>
  <si>
    <t>КГБУЗ "Бикинская центральная районная больница" МЗ Хабаровского края</t>
  </si>
  <si>
    <t>КГБУЗ "Вяземская районная больница" МЗ Хабаровского края</t>
  </si>
  <si>
    <t>КГБУЗ "Хабаровская районная больница"МЗХК</t>
  </si>
  <si>
    <t>КГБУЗ "Князе-Волконская районная больница" министерства здравоохранения Хабаровского края</t>
  </si>
  <si>
    <t>КГБУЗ "Троицкая центральная районная больница" министерства здравоохранения Хабаровского края</t>
  </si>
  <si>
    <t>КГБУЗ "Районная больница муниципального района имени Лазо" МЗ Хабаровского края</t>
  </si>
  <si>
    <t>КГБУЗ "Городская больница N 2" МЗ ХК</t>
  </si>
  <si>
    <t>КГБУЗ  "Городская больница N 3" МЗ ХК</t>
  </si>
  <si>
    <t>КГБУЗ  "Городская больница N 4" МЗ ХК</t>
  </si>
  <si>
    <t>КГБУЗ "Городская больница N 7" МЗ ХК</t>
  </si>
  <si>
    <t>КГБУЗ "Детская городская больница" МЗ ХК</t>
  </si>
  <si>
    <t>КГБУЗ "Амурская центральная районная больница" МЗ Хабаровского края</t>
  </si>
  <si>
    <t>КГБУЗ "Ванинская центральная районная больница" министерства здравоохранения Хабаровского края</t>
  </si>
  <si>
    <t>Ванинская больница ФГБУЗ "ДВОМЦ Федерального медико-биологического агенства России"</t>
  </si>
  <si>
    <t>КГБУЗ "Верхнебуреинская центральная районная больница" МЗ Хабаровского края</t>
  </si>
  <si>
    <t>КГБУЗ "Советско-Гаванская центральная районная больница" МЗ Хабаровского края</t>
  </si>
  <si>
    <t>КГБУЗ "Николаевская-на-Амуре центральная районная больница" МЗ Хабаровского края</t>
  </si>
  <si>
    <t>КГБУЗ "Комсомольская межрайонная больница" МЗ Хабаровского края</t>
  </si>
  <si>
    <t>КГБУЗ "Солнечная районная больница" МЗ Хабаровского края</t>
  </si>
  <si>
    <t>КГБУЗ "Ульчская районная больница" МЗ Хабаровского края</t>
  </si>
  <si>
    <t>КГБУЗ "Тугуро-Чумиканская районная больница"МЗ Хабаровского края</t>
  </si>
  <si>
    <t>КГБУЗ "Аяно-Майская центральная районная больница" МЗ Хабаровского края</t>
  </si>
  <si>
    <t>КГБУЗ "Охотская центральная районная больница" МЗ Хабаровского края</t>
  </si>
  <si>
    <t>ООО "ЭКО-центр"</t>
  </si>
  <si>
    <t>ИТОГО</t>
  </si>
  <si>
    <t>с 01.01.2018</t>
  </si>
  <si>
    <t>0352001</t>
  </si>
  <si>
    <t>0310001</t>
  </si>
  <si>
    <t>0252001</t>
  </si>
  <si>
    <t>0351001</t>
  </si>
  <si>
    <t>0252002</t>
  </si>
  <si>
    <t>0351002</t>
  </si>
  <si>
    <t>0353001</t>
  </si>
  <si>
    <t>4346001</t>
  </si>
  <si>
    <t>2141002</t>
  </si>
  <si>
    <t>2141010</t>
  </si>
  <si>
    <t>3151001</t>
  </si>
  <si>
    <t>4346004</t>
  </si>
  <si>
    <t>0352006</t>
  </si>
  <si>
    <t>2144011</t>
  </si>
  <si>
    <t>2148001</t>
  </si>
  <si>
    <t>2241001</t>
  </si>
  <si>
    <t>2241009</t>
  </si>
  <si>
    <t>2223001</t>
  </si>
  <si>
    <t>8156001</t>
  </si>
  <si>
    <t>1343001</t>
  </si>
  <si>
    <t>1343002</t>
  </si>
  <si>
    <t>1340004</t>
  </si>
  <si>
    <t>1343005</t>
  </si>
  <si>
    <t>1340011</t>
  </si>
  <si>
    <t>1343303</t>
  </si>
  <si>
    <t>3141002</t>
  </si>
  <si>
    <t>3141003</t>
  </si>
  <si>
    <t>3141004</t>
  </si>
  <si>
    <t>3141007</t>
  </si>
  <si>
    <t>3241001</t>
  </si>
  <si>
    <t>1340014</t>
  </si>
  <si>
    <t>1340006</t>
  </si>
  <si>
    <t>6349008</t>
  </si>
  <si>
    <t>1343008</t>
  </si>
  <si>
    <t>1340007</t>
  </si>
  <si>
    <t>1340010</t>
  </si>
  <si>
    <t>1340013</t>
  </si>
  <si>
    <t>1343004</t>
  </si>
  <si>
    <t>1343171</t>
  </si>
  <si>
    <t>1340003</t>
  </si>
  <si>
    <t>1340001</t>
  </si>
  <si>
    <t>1340012</t>
  </si>
  <si>
    <t>2106184</t>
  </si>
  <si>
    <t>1 районная группа</t>
  </si>
  <si>
    <t>2 районная группа</t>
  </si>
  <si>
    <t>3 районная группа</t>
  </si>
  <si>
    <t>4 районная группа</t>
  </si>
  <si>
    <t>подуровень 1.3</t>
  </si>
  <si>
    <t>количество больных</t>
  </si>
  <si>
    <t>стоимость</t>
  </si>
  <si>
    <t>количество случаев</t>
  </si>
  <si>
    <t xml:space="preserve">КУСмо </t>
  </si>
  <si>
    <t>Акушерское дело</t>
  </si>
  <si>
    <t>Акушерство и гинекология</t>
  </si>
  <si>
    <t>Осложнения беременности, родов, послеродового периода</t>
  </si>
  <si>
    <t>Болезни женских половых органов</t>
  </si>
  <si>
    <t>Операции на женских половых органах (уровень 1)</t>
  </si>
  <si>
    <t>Операции на женских половых органах (уровень 2)</t>
  </si>
  <si>
    <t>Экстракорпоральное оплодотворение, 1-4 этап без криоконсервации эмбрионов</t>
  </si>
  <si>
    <t>5.1.</t>
  </si>
  <si>
    <t>1-4 этап с криоконсервацией эмбрионов</t>
  </si>
  <si>
    <t>5.2.</t>
  </si>
  <si>
    <t>1-4 этап без криоконсервации эмбрионов</t>
  </si>
  <si>
    <t>5.3.</t>
  </si>
  <si>
    <t>1-3 этап с криоконсервацией эмбрионов</t>
  </si>
  <si>
    <t>5.4.</t>
  </si>
  <si>
    <t>1-3 этап без криоконсервации эмбрионов</t>
  </si>
  <si>
    <t>5.5.</t>
  </si>
  <si>
    <t>1-2 этап без криоконсервации</t>
  </si>
  <si>
    <t>5.6.</t>
  </si>
  <si>
    <t>Размораживание криоконсервированных эмбрионов с последующим переносом</t>
  </si>
  <si>
    <t>Искусственное прерывание беременности (аборт)</t>
  </si>
  <si>
    <t>Аборт медикаментозный</t>
  </si>
  <si>
    <t>Аллергология и иммунология</t>
  </si>
  <si>
    <t>Нарушения с вовлечением иммунного механизма</t>
  </si>
  <si>
    <t>Гастроэнтерология</t>
  </si>
  <si>
    <t>Болезни органов пищеварения, взрослые</t>
  </si>
  <si>
    <t>Гематология</t>
  </si>
  <si>
    <t>Болезни крови (уровень 1)</t>
  </si>
  <si>
    <t>Болезни крови (уровень 2)</t>
  </si>
  <si>
    <t>Дерматовенерология</t>
  </si>
  <si>
    <t>Дерматозы</t>
  </si>
  <si>
    <t>Детская кардиология</t>
  </si>
  <si>
    <t>Болезни системы кровообращения, дети</t>
  </si>
  <si>
    <t>Детская онкология</t>
  </si>
  <si>
    <t>Лекарственная терапия при остром лейкозе, дети</t>
  </si>
  <si>
    <t>Лекарственная терапия при других злокачественных новообразованиях лимфоидной и кроветворной тканей, дети</t>
  </si>
  <si>
    <t>Лекарственная терапия при ЗНО других локализаций (кроме лимфоидной и кроветворной тканей), дети</t>
  </si>
  <si>
    <t>Детская урология-андрология</t>
  </si>
  <si>
    <t xml:space="preserve">Операции на мужских половых органах, дети </t>
  </si>
  <si>
    <t>Операции на почке и мочевыделительной системе, дети</t>
  </si>
  <si>
    <t>Детская хирургия</t>
  </si>
  <si>
    <t xml:space="preserve">Операции по поводу грыж, дети </t>
  </si>
  <si>
    <t>Детская эндокринология</t>
  </si>
  <si>
    <t>Сахарный диабет, дети</t>
  </si>
  <si>
    <t>Другие болезни эндокринной системы, дети</t>
  </si>
  <si>
    <t>Инфекционные болезни</t>
  </si>
  <si>
    <t>Вирусный гепатит В хронический, лекарственная терапия</t>
  </si>
  <si>
    <t>Вирусный гепатит С хронический, лекарственная терапия при инфицировании вирусом генотипа 2, 3</t>
  </si>
  <si>
    <t>Вирусный гепатит С хронический на стадии цирроза печени, лекарственная терапия при инфицировании вирусом генотипа 2, 3</t>
  </si>
  <si>
    <t>Вирусный гепатит С хронический, лекарственная терапия при инфицировании вирусом генотипа 1, 4 (уровень 1)</t>
  </si>
  <si>
    <t>Вирусный гепатит С хронический, лекарственная терапия при инфицировании вирусом генотипа 1, 4 (уровень 2)</t>
  </si>
  <si>
    <t>Другие вирусные гепатиты</t>
  </si>
  <si>
    <t>Инфекционные и паразитарные болезни, взрослые</t>
  </si>
  <si>
    <t>Инфекционные и паразитарные болезни, дети</t>
  </si>
  <si>
    <t>Респираторные инфекции верхних дыхательных путей, взрослые</t>
  </si>
  <si>
    <t>Респираторные инфекции верхних дыхательных путей, дети</t>
  </si>
  <si>
    <t>Кардиология</t>
  </si>
  <si>
    <t>Болезни системы кровообращения, взрослые</t>
  </si>
  <si>
    <t>Болезни системы кровообращения с применением инвазивных методов</t>
  </si>
  <si>
    <t>Лечение наследственных атерогенных нарушений липидного обмена с применением методов афереза (липидная фильтрация, афинная и иммуносорбция липопротеидов) в случае отсутствия эффективности базисной терапии</t>
  </si>
  <si>
    <t>Колопроктология</t>
  </si>
  <si>
    <t>Операции на кишечнике и анальной области  (уровень 1)</t>
  </si>
  <si>
    <t>Операции на кишечнике и анальной области  (уровень 2)</t>
  </si>
  <si>
    <t>Неврология</t>
  </si>
  <si>
    <t>Болезни нервной системы, хромосомные аномалии</t>
  </si>
  <si>
    <t>Неврологические заболевания, лечение с применением ботулотоксина</t>
  </si>
  <si>
    <t>Нейрохирургия</t>
  </si>
  <si>
    <t>Болезни и травмы позвоночника, спинного мозга, последствия внутричерепной травмы, сотрясение головного мозга</t>
  </si>
  <si>
    <t xml:space="preserve">Операции на периферической нервной системе </t>
  </si>
  <si>
    <t>Неонатология</t>
  </si>
  <si>
    <t>Нарушения, возникшие в перинатальном периоде</t>
  </si>
  <si>
    <t>Нефрология (без диализа)</t>
  </si>
  <si>
    <t>Гломерулярные болезни, почечная недостаточность (без диализа)</t>
  </si>
  <si>
    <t xml:space="preserve">Лекарственная терапия у больных, получающих диализ </t>
  </si>
  <si>
    <t>Формирование, имплантация, удаление, смена доступа для диализа</t>
  </si>
  <si>
    <t>Другие болезни почек</t>
  </si>
  <si>
    <t>Онкология</t>
  </si>
  <si>
    <t>Лучевая терапия (уровень 1)</t>
  </si>
  <si>
    <t>Лучевая терапия (уровень 2)</t>
  </si>
  <si>
    <t>Лучевая терапия (уровень 3)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</si>
  <si>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</si>
  <si>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</si>
  <si>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Злокачественое новообразование без специального противоопухолевого лечения</t>
  </si>
  <si>
    <t>Лекарственная терапия при остром лейкозе, взрослые</t>
  </si>
  <si>
    <t>Лекарственная терапия при других ЗНО лимфоидной и кроветворной тканей, взрослые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</si>
  <si>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</si>
  <si>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</si>
  <si>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</si>
  <si>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</si>
  <si>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</si>
  <si>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</si>
  <si>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</si>
  <si>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</si>
  <si>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доброкачественных заболеваниях крови и пузырном заносе</t>
  </si>
  <si>
    <t>Лекарственная терапия злокачественных новообразований лимфоидной и кроветворной тканей с применением моноклональных антител, ингибиторов протеинкиназы</t>
  </si>
  <si>
    <t>Оториноларингология</t>
  </si>
  <si>
    <t>Болезни уха, горла, носа</t>
  </si>
  <si>
    <t>Операции на органе слуха, придаточных пазухах носа  и верхних дыхательных путях (уровень 1)</t>
  </si>
  <si>
    <t>Операции на органе слуха, придаточных пазухах носа  и верхних дыхательных путях (уровень 2)</t>
  </si>
  <si>
    <t>Операции на органе слуха, придаточных пазухах носа  и верхних дыхательных путях (уровень 3)</t>
  </si>
  <si>
    <t>Операции на органе слуха, придаточных пазухах носа  и верхних дыхательных путях (уровень 4)</t>
  </si>
  <si>
    <t>Замена речевого процессора</t>
  </si>
  <si>
    <t>Офтальмология</t>
  </si>
  <si>
    <t>Болезни и травмы глаза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</si>
  <si>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</si>
  <si>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</si>
  <si>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</si>
  <si>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</si>
  <si>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</si>
  <si>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Педиатрия</t>
  </si>
  <si>
    <t>Системные поражения соединительной ткани, артропатии, спондилопатии, дети</t>
  </si>
  <si>
    <t>Болезни органов пищеварения, дети</t>
  </si>
  <si>
    <t>Пульмонология</t>
  </si>
  <si>
    <t>Болезни органов дыхания</t>
  </si>
  <si>
    <t>Ревматология</t>
  </si>
  <si>
    <t>Системные поражения соединительной ткани, артропатии, спондилопатии, взрослые</t>
  </si>
  <si>
    <t>Сердечно-сосудистая хирургия</t>
  </si>
  <si>
    <t>Диагностическое обследование при болезнях системы кровообращения</t>
  </si>
  <si>
    <t>Операции на сосудах (уровень 1)</t>
  </si>
  <si>
    <t>Операции на сосудах (уровень 2)</t>
  </si>
  <si>
    <t>Стоматология детская</t>
  </si>
  <si>
    <t>Болезни полости рта, слюнных желез и челюстей, врожденные аномалии лица и шеи, дети</t>
  </si>
  <si>
    <t>Терапия</t>
  </si>
  <si>
    <t>Отравления и другие воздействия внешних причин</t>
  </si>
  <si>
    <t>Торакальная хирургия</t>
  </si>
  <si>
    <t xml:space="preserve">Операции на нижних дыхательных путях и легочной ткани, органах средостения </t>
  </si>
  <si>
    <t>Травматология и ортопедия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</si>
  <si>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</si>
  <si>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</si>
  <si>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</si>
  <si>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Заболевания опорно-двигательного аппарата, травмы, болезни мягких тканей</t>
  </si>
  <si>
    <t>Урология</t>
  </si>
  <si>
    <t>Болезни, врожденные аномалии, повреждения мочевой системы и мужских половых органов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</si>
  <si>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</si>
  <si>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</si>
  <si>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</si>
  <si>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</si>
  <si>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</si>
  <si>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Хирургия</t>
  </si>
  <si>
    <t xml:space="preserve">Болезни , новообразования молочной железы 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</si>
  <si>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</si>
  <si>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</si>
  <si>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коже, подкожной клетчатке, придатках кожи (уровень 3)</t>
  </si>
  <si>
    <t>Операции на органах кроветворения и иммунной системы</t>
  </si>
  <si>
    <t xml:space="preserve">Операции на молочной железе </t>
  </si>
  <si>
    <t>Хирургия (абдоминальная)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</si>
  <si>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</si>
  <si>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</si>
  <si>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</si>
  <si>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</si>
  <si>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</si>
  <si>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Операции на желчном пузыре и желчевыводящих путях</t>
  </si>
  <si>
    <t>Другие операции на органах брюшной полости (уровень 1)</t>
  </si>
  <si>
    <t>Другие операции на органах брюшной полости (уровень 2)</t>
  </si>
  <si>
    <t>Хирургия (комбустиология)</t>
  </si>
  <si>
    <t xml:space="preserve">Ожоги и отморожения 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</si>
  <si>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</si>
  <si>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</si>
  <si>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Операции на органах  полости рта (уровень 1)</t>
  </si>
  <si>
    <t>Операции на органах  полости рта (уровень 2)</t>
  </si>
  <si>
    <t>Эндокринология</t>
  </si>
  <si>
    <t>Сахарный диабет, взрослые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</si>
  <si>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</si>
  <si>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Кистозный фиброз</t>
  </si>
  <si>
    <t>Лечение кистозного фиброза с применением ингаляционной антибактериальной терапии</t>
  </si>
  <si>
    <t>Прочее</t>
  </si>
  <si>
    <t>Комплексное лечение  с применением препаратов иммуноглобулина</t>
  </si>
  <si>
    <t>Факторы, влияющие на состояние здоровья  населения и обращения в учреждения здравоохранения</t>
  </si>
  <si>
    <t>Госпитализация в дневной стационар в  диагностических целях с постановкой диагноза туберкулеза, ВИЧ-инфекции, психического заболевания</t>
  </si>
  <si>
    <t>Лечение с применением генно-инженерных биологических препаратов</t>
  </si>
  <si>
    <t>Отторжение, отмирание трансплантата органов и тканей</t>
  </si>
  <si>
    <t>Медицинская реабилитация</t>
  </si>
  <si>
    <t>Медицинская реабилитация пациентов с заболеваниями центральной нервной системы (2 балла по ШРМ)</t>
  </si>
  <si>
    <t>Медицинская реабилитация пациентов с заболеваниями центральной нервной системы (3 балла по ШРМ)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</si>
  <si>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</si>
  <si>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</si>
  <si>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Медицинская кардиореабилитация (2 балла по ШРМ)</t>
  </si>
  <si>
    <t>Медицинская кардиореабилитация (3 балла по ШРМ)</t>
  </si>
  <si>
    <t>Медицинская реабилитация при других соматических заболеваниях (2 балла по ШРМ)</t>
  </si>
  <si>
    <t>Медицинская реабилитация пациентов с соматическими заболеваниями (3 балла по ШРМ)</t>
  </si>
  <si>
    <t>Медицинская реабилитация детей, перенесших заболевания перинатального периода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</si>
  <si>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</si>
  <si>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поражениями центральной нервной системы</t>
  </si>
  <si>
    <t>Медицинская реабилитация детей после хирургической коррекции врожденных пороков развития органов и систем</t>
  </si>
  <si>
    <t>28.02.2019 №2</t>
  </si>
  <si>
    <t>26.12.2018 №10</t>
  </si>
  <si>
    <t>27.11.2018 №9</t>
  </si>
  <si>
    <t>15.10.2018 №8</t>
  </si>
  <si>
    <t>30.08.2018 №7</t>
  </si>
  <si>
    <t>10.08.2018 №6</t>
  </si>
  <si>
    <t>22.06.2018 №5</t>
  </si>
  <si>
    <t>25.05.2018 №4</t>
  </si>
  <si>
    <t>27.04.2018 №3</t>
  </si>
  <si>
    <t>28.03.2018 №2</t>
  </si>
  <si>
    <t>09.02.2018 №1</t>
  </si>
  <si>
    <t>28.12.2017 №12</t>
  </si>
  <si>
    <t>отклонение</t>
  </si>
  <si>
    <t xml:space="preserve">Объемы медицинской помощи за счет средств ОМС в  условиях  стационара дневного прибывания в разрезе  клинико-статистических групп заболеваний  на 2018 год </t>
  </si>
  <si>
    <t xml:space="preserve"> к Решению Комиссии по разработке ТП ОМС от 28.02.2019  № 2</t>
  </si>
  <si>
    <t>Приложение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</si>
</sst>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0;[Red]0"/>
    <numFmt numFmtId="165" formatCode="_-* #,##0_р_._-;\-* #,##0_р_._-;_-* &quot;-&quot;_р_._-;_-@_-"/>
    <numFmt numFmtId="166" formatCode="#,##0.0"/>
    <numFmt numFmtId="167" formatCode="0.000"/>
    <numFmt numFmtId="168" formatCode="_-* #,##0.00_р_._-;\-* #,##0.00_р_._-;_-* &quot;-&quot;_р_._-;_-@_-"/>
    <numFmt numFmtId="169" formatCode="_-* #,##0.00_р_._-;\-* #,##0.00_р_._-;_-* &quot;-&quot;??_р_._-;_-@_-"/>
  </numFmts>
  <fonts count="5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9"/>
      <color theme="1"/>
      <name val="Times New Roman"/>
      <family val="2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name val="Times New Roman"/>
      <family val="2"/>
      <charset val="204"/>
    </font>
    <font>
      <sz val="11"/>
      <name val="Times New Roman"/>
      <family val="2"/>
      <charset val="204"/>
    </font>
    <font>
      <i/>
      <sz val="11"/>
      <color rgb="FFFF0000"/>
      <name val="Times New Roman"/>
      <family val="2"/>
      <charset val="204"/>
    </font>
    <font>
      <sz val="9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b/>
      <i/>
      <sz val="11"/>
      <color rgb="FFFF0000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0"/>
      <name val="Arial Cyr"/>
      <charset val="204"/>
    </font>
    <font>
      <b/>
      <sz val="14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charset val="204"/>
      <scheme val="minor"/>
    </font>
    <font>
      <b/>
      <sz val="8"/>
      <color theme="0"/>
      <name val="Times New Roman"/>
      <family val="1"/>
      <charset val="204"/>
    </font>
    <font>
      <b/>
      <sz val="11"/>
      <color theme="0"/>
      <name val="Times New Roman"/>
      <family val="1"/>
      <charset val="204"/>
    </font>
    <font>
      <i/>
      <sz val="9"/>
      <color theme="0"/>
      <name val="Times New Roman"/>
      <family val="2"/>
      <charset val="204"/>
    </font>
    <font>
      <i/>
      <sz val="11"/>
      <color theme="0"/>
      <name val="Times New Roman"/>
      <family val="1"/>
      <charset val="204"/>
    </font>
    <font>
      <i/>
      <sz val="11"/>
      <color theme="0"/>
      <name val="Times New Roman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3300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68">
    <xf numFmtId="0" fontId="0" fillId="0" borderId="0"/>
    <xf numFmtId="0" fontId="11" fillId="0" borderId="0"/>
    <xf numFmtId="0" fontId="11" fillId="0" borderId="0"/>
    <xf numFmtId="0" fontId="36" fillId="0" borderId="0"/>
    <xf numFmtId="0" fontId="42" fillId="0" borderId="0"/>
    <xf numFmtId="0" fontId="11" fillId="0" borderId="0"/>
    <xf numFmtId="0" fontId="43" fillId="0" borderId="0"/>
    <xf numFmtId="0" fontId="11" fillId="0" borderId="0"/>
    <xf numFmtId="0" fontId="36" fillId="0" borderId="0"/>
    <xf numFmtId="0" fontId="36" fillId="0" borderId="0"/>
    <xf numFmtId="0" fontId="3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4" fillId="0" borderId="0"/>
    <xf numFmtId="0" fontId="11" fillId="0" borderId="0"/>
    <xf numFmtId="0" fontId="43" fillId="0" borderId="0"/>
    <xf numFmtId="0" fontId="39" fillId="0" borderId="0" applyFill="0" applyBorder="0" applyProtection="0">
      <alignment wrapText="1"/>
      <protection locked="0"/>
    </xf>
    <xf numFmtId="9" fontId="36" fillId="0" borderId="0" applyFont="0" applyFill="0" applyBorder="0" applyAlignment="0" applyProtection="0"/>
    <xf numFmtId="9" fontId="43" fillId="0" borderId="0" quotePrefix="1" applyFont="0" applyFill="0" applyBorder="0" applyAlignment="0">
      <protection locked="0"/>
    </xf>
    <xf numFmtId="169" fontId="36" fillId="0" borderId="0" applyFont="0" applyFill="0" applyBorder="0" applyAlignment="0" applyProtection="0"/>
    <xf numFmtId="169" fontId="36" fillId="0" borderId="0" applyFont="0" applyFill="0" applyBorder="0" applyAlignment="0" applyProtection="0"/>
    <xf numFmtId="169" fontId="36" fillId="0" borderId="0" applyFont="0" applyFill="0" applyBorder="0" applyAlignment="0" applyProtection="0"/>
    <xf numFmtId="169" fontId="36" fillId="0" borderId="0" applyFont="0" applyFill="0" applyBorder="0" applyAlignment="0" applyProtection="0"/>
    <xf numFmtId="169" fontId="36" fillId="0" borderId="0" applyFont="0" applyFill="0" applyBorder="0" applyAlignment="0" applyProtection="0"/>
    <xf numFmtId="169" fontId="36" fillId="0" borderId="0" applyFont="0" applyFill="0" applyBorder="0" applyAlignment="0" applyProtection="0"/>
    <xf numFmtId="169" fontId="36" fillId="0" borderId="0" applyFont="0" applyFill="0" applyBorder="0" applyAlignment="0" applyProtection="0"/>
    <xf numFmtId="169" fontId="36" fillId="0" borderId="0" applyFont="0" applyFill="0" applyBorder="0" applyAlignment="0" applyProtection="0"/>
    <xf numFmtId="169" fontId="36" fillId="0" borderId="0" applyFont="0" applyFill="0" applyBorder="0" applyAlignment="0" applyProtection="0"/>
    <xf numFmtId="169" fontId="36" fillId="0" borderId="0" applyFont="0" applyFill="0" applyBorder="0" applyAlignment="0" applyProtection="0"/>
    <xf numFmtId="169" fontId="36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36" fillId="0" borderId="0" applyFont="0" applyFill="0" applyBorder="0" applyAlignment="0" applyProtection="0"/>
    <xf numFmtId="169" fontId="36" fillId="0" borderId="0" applyFont="0" applyFill="0" applyBorder="0" applyAlignment="0" applyProtection="0"/>
    <xf numFmtId="169" fontId="36" fillId="0" borderId="0" applyFont="0" applyFill="0" applyBorder="0" applyAlignment="0" applyProtection="0"/>
    <xf numFmtId="169" fontId="36" fillId="0" borderId="0" applyFont="0" applyFill="0" applyBorder="0" applyAlignment="0" applyProtection="0"/>
    <xf numFmtId="169" fontId="36" fillId="0" borderId="0" applyFont="0" applyFill="0" applyBorder="0" applyAlignment="0" applyProtection="0"/>
    <xf numFmtId="169" fontId="36" fillId="0" borderId="0" applyFont="0" applyFill="0" applyBorder="0" applyAlignment="0" applyProtection="0"/>
    <xf numFmtId="169" fontId="36" fillId="0" borderId="0" applyFont="0" applyFill="0" applyBorder="0" applyAlignment="0" applyProtection="0"/>
    <xf numFmtId="169" fontId="36" fillId="0" borderId="0" applyFont="0" applyFill="0" applyBorder="0" applyAlignment="0" applyProtection="0"/>
    <xf numFmtId="169" fontId="36" fillId="0" borderId="0" applyFont="0" applyFill="0" applyBorder="0" applyAlignment="0" applyProtection="0"/>
    <xf numFmtId="169" fontId="36" fillId="0" borderId="0" applyFont="0" applyFill="0" applyBorder="0" applyAlignment="0" applyProtection="0"/>
    <xf numFmtId="169" fontId="36" fillId="0" borderId="0" applyFont="0" applyFill="0" applyBorder="0" applyAlignment="0" applyProtection="0"/>
    <xf numFmtId="169" fontId="36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36" fillId="0" borderId="0" applyFont="0" applyFill="0" applyBorder="0" applyAlignment="0" applyProtection="0"/>
    <xf numFmtId="169" fontId="36" fillId="0" borderId="0" applyFont="0" applyFill="0" applyBorder="0" applyAlignment="0" applyProtection="0"/>
    <xf numFmtId="169" fontId="36" fillId="0" borderId="0" applyFont="0" applyFill="0" applyBorder="0" applyAlignment="0" applyProtection="0"/>
    <xf numFmtId="169" fontId="36" fillId="0" borderId="0" applyFont="0" applyFill="0" applyBorder="0" applyAlignment="0" applyProtection="0"/>
    <xf numFmtId="169" fontId="44" fillId="0" borderId="0" applyFont="0" applyFill="0" applyBorder="0" applyAlignment="0" applyProtection="0"/>
    <xf numFmtId="43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43" fillId="0" borderId="0" quotePrefix="1" applyFont="0" applyFill="0" applyBorder="0" applyAlignment="0">
      <protection locked="0"/>
    </xf>
    <xf numFmtId="169" fontId="36" fillId="0" borderId="0" applyFont="0" applyFill="0" applyBorder="0" applyAlignment="0" applyProtection="0"/>
    <xf numFmtId="169" fontId="36" fillId="0" borderId="0" applyFont="0" applyFill="0" applyBorder="0" applyAlignment="0" applyProtection="0"/>
    <xf numFmtId="169" fontId="36" fillId="0" borderId="0" applyFont="0" applyFill="0" applyBorder="0" applyAlignment="0" applyProtection="0"/>
    <xf numFmtId="169" fontId="36" fillId="0" borderId="0" applyFont="0" applyFill="0" applyBorder="0" applyAlignment="0" applyProtection="0"/>
    <xf numFmtId="169" fontId="36" fillId="0" borderId="0" applyFont="0" applyFill="0" applyBorder="0" applyAlignment="0" applyProtection="0"/>
    <xf numFmtId="169" fontId="36" fillId="0" borderId="0" applyFont="0" applyFill="0" applyBorder="0" applyAlignment="0" applyProtection="0"/>
  </cellStyleXfs>
  <cellXfs count="214">
    <xf numFmtId="0" fontId="0" fillId="0" borderId="0" xfId="0"/>
    <xf numFmtId="0" fontId="0" fillId="0" borderId="0" xfId="0" applyFill="1"/>
    <xf numFmtId="0" fontId="3" fillId="0" borderId="0" xfId="0" applyFont="1" applyBorder="1" applyAlignment="1">
      <alignment vertical="distributed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3" fontId="0" fillId="0" borderId="0" xfId="0" applyNumberFormat="1" applyFill="1"/>
    <xf numFmtId="0" fontId="5" fillId="0" borderId="0" xfId="0" applyFont="1" applyFill="1"/>
    <xf numFmtId="164" fontId="0" fillId="0" borderId="0" xfId="0" applyNumberFormat="1" applyFill="1"/>
    <xf numFmtId="0" fontId="0" fillId="0" borderId="0" xfId="0" applyBorder="1"/>
    <xf numFmtId="0" fontId="0" fillId="0" borderId="0" xfId="0" applyFill="1" applyBorder="1"/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165" fontId="3" fillId="0" borderId="1" xfId="0" applyNumberFormat="1" applyFont="1" applyBorder="1" applyAlignment="1">
      <alignment vertical="center" wrapText="1"/>
    </xf>
    <xf numFmtId="165" fontId="6" fillId="0" borderId="1" xfId="0" applyNumberFormat="1" applyFont="1" applyBorder="1" applyAlignment="1">
      <alignment vertical="center" wrapText="1"/>
    </xf>
    <xf numFmtId="165" fontId="6" fillId="0" borderId="3" xfId="0" applyNumberFormat="1" applyFont="1" applyBorder="1" applyAlignment="1">
      <alignment vertical="center" wrapText="1"/>
    </xf>
    <xf numFmtId="3" fontId="7" fillId="0" borderId="2" xfId="0" applyNumberFormat="1" applyFont="1" applyFill="1" applyBorder="1" applyAlignment="1"/>
    <xf numFmtId="3" fontId="7" fillId="0" borderId="1" xfId="0" applyNumberFormat="1" applyFont="1" applyFill="1" applyBorder="1" applyAlignment="1"/>
    <xf numFmtId="0" fontId="8" fillId="0" borderId="2" xfId="0" applyFont="1" applyFill="1" applyBorder="1" applyAlignment="1"/>
    <xf numFmtId="0" fontId="8" fillId="0" borderId="1" xfId="0" applyFont="1" applyFill="1" applyBorder="1" applyAlignment="1"/>
    <xf numFmtId="3" fontId="7" fillId="0" borderId="3" xfId="0" applyNumberFormat="1" applyFont="1" applyFill="1" applyBorder="1" applyAlignment="1"/>
    <xf numFmtId="0" fontId="8" fillId="0" borderId="3" xfId="0" applyFont="1" applyFill="1" applyBorder="1" applyAlignment="1"/>
    <xf numFmtId="0" fontId="0" fillId="0" borderId="2" xfId="0" applyBorder="1"/>
    <xf numFmtId="0" fontId="0" fillId="0" borderId="1" xfId="0" applyFill="1" applyBorder="1"/>
    <xf numFmtId="0" fontId="3" fillId="0" borderId="1" xfId="0" applyFont="1" applyBorder="1" applyAlignment="1">
      <alignment vertical="distributed" wrapText="1"/>
    </xf>
    <xf numFmtId="0" fontId="9" fillId="0" borderId="3" xfId="0" applyFont="1" applyFill="1" applyBorder="1" applyAlignment="1">
      <alignment horizontal="center"/>
    </xf>
    <xf numFmtId="0" fontId="9" fillId="0" borderId="4" xfId="0" applyFont="1" applyFill="1" applyBorder="1" applyAlignment="1">
      <alignment horizontal="center"/>
    </xf>
    <xf numFmtId="0" fontId="9" fillId="0" borderId="5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/>
    </xf>
    <xf numFmtId="0" fontId="1" fillId="0" borderId="0" xfId="0" applyFont="1" applyFill="1"/>
    <xf numFmtId="165" fontId="16" fillId="0" borderId="8" xfId="1" applyNumberFormat="1" applyFont="1" applyFill="1" applyBorder="1" applyAlignment="1">
      <alignment horizontal="center" vertical="center" wrapText="1"/>
    </xf>
    <xf numFmtId="0" fontId="1" fillId="3" borderId="0" xfId="0" applyFont="1" applyFill="1"/>
    <xf numFmtId="1" fontId="18" fillId="0" borderId="2" xfId="1" applyNumberFormat="1" applyFont="1" applyFill="1" applyBorder="1" applyAlignment="1">
      <alignment horizontal="center" vertical="center" wrapText="1"/>
    </xf>
    <xf numFmtId="1" fontId="16" fillId="0" borderId="2" xfId="1" applyNumberFormat="1" applyFont="1" applyFill="1" applyBorder="1" applyAlignment="1">
      <alignment horizontal="center" vertical="center" wrapText="1"/>
    </xf>
    <xf numFmtId="1" fontId="16" fillId="0" borderId="8" xfId="1" applyNumberFormat="1" applyFont="1" applyFill="1" applyBorder="1" applyAlignment="1">
      <alignment horizontal="center" vertical="center" wrapText="1"/>
    </xf>
    <xf numFmtId="1" fontId="18" fillId="0" borderId="8" xfId="1" applyNumberFormat="1" applyFont="1" applyFill="1" applyBorder="1" applyAlignment="1">
      <alignment horizontal="center" vertical="center" wrapText="1"/>
    </xf>
    <xf numFmtId="0" fontId="0" fillId="0" borderId="8" xfId="0" applyFill="1" applyBorder="1"/>
    <xf numFmtId="0" fontId="0" fillId="4" borderId="8" xfId="0" applyFill="1" applyBorder="1"/>
    <xf numFmtId="165" fontId="22" fillId="4" borderId="3" xfId="1" applyNumberFormat="1" applyFont="1" applyFill="1" applyBorder="1" applyAlignment="1">
      <alignment vertical="center" wrapText="1"/>
    </xf>
    <xf numFmtId="0" fontId="22" fillId="4" borderId="8" xfId="1" applyFont="1" applyFill="1" applyBorder="1" applyAlignment="1">
      <alignment horizontal="center" vertical="center" wrapText="1"/>
    </xf>
    <xf numFmtId="166" fontId="22" fillId="4" borderId="8" xfId="1" applyNumberFormat="1" applyFont="1" applyFill="1" applyBorder="1" applyAlignment="1">
      <alignment horizontal="center" vertical="center" wrapText="1"/>
    </xf>
    <xf numFmtId="166" fontId="22" fillId="4" borderId="12" xfId="1" applyNumberFormat="1" applyFont="1" applyFill="1" applyBorder="1" applyAlignment="1">
      <alignment horizontal="center" vertical="center" wrapText="1"/>
    </xf>
    <xf numFmtId="3" fontId="23" fillId="4" borderId="8" xfId="2" applyNumberFormat="1" applyFont="1" applyFill="1" applyBorder="1" applyAlignment="1">
      <alignment horizontal="center" vertical="center" wrapText="1"/>
    </xf>
    <xf numFmtId="3" fontId="23" fillId="4" borderId="8" xfId="1" applyNumberFormat="1" applyFont="1" applyFill="1" applyBorder="1" applyAlignment="1">
      <alignment horizontal="center" vertical="center" wrapText="1"/>
    </xf>
    <xf numFmtId="3" fontId="24" fillId="4" borderId="8" xfId="1" applyNumberFormat="1" applyFont="1" applyFill="1" applyBorder="1" applyAlignment="1">
      <alignment horizontal="center" vertical="center" wrapText="1"/>
    </xf>
    <xf numFmtId="3" fontId="23" fillId="0" borderId="8" xfId="1" applyNumberFormat="1" applyFont="1" applyFill="1" applyBorder="1" applyAlignment="1">
      <alignment horizontal="center" vertical="center" wrapText="1"/>
    </xf>
    <xf numFmtId="3" fontId="23" fillId="4" borderId="8" xfId="1" applyNumberFormat="1" applyFont="1" applyFill="1" applyBorder="1" applyAlignment="1">
      <alignment horizontal="right" vertical="center" wrapText="1"/>
    </xf>
    <xf numFmtId="0" fontId="0" fillId="4" borderId="0" xfId="0" applyFill="1"/>
    <xf numFmtId="165" fontId="23" fillId="4" borderId="8" xfId="2" applyNumberFormat="1" applyFont="1" applyFill="1" applyBorder="1" applyAlignment="1">
      <alignment horizontal="center" vertical="center" wrapText="1"/>
    </xf>
    <xf numFmtId="165" fontId="23" fillId="4" borderId="8" xfId="1" applyNumberFormat="1" applyFont="1" applyFill="1" applyBorder="1" applyAlignment="1">
      <alignment horizontal="center" vertical="center" wrapText="1"/>
    </xf>
    <xf numFmtId="165" fontId="14" fillId="0" borderId="3" xfId="1" applyNumberFormat="1" applyFont="1" applyFill="1" applyBorder="1" applyAlignment="1">
      <alignment vertical="center" wrapText="1"/>
    </xf>
    <xf numFmtId="4" fontId="14" fillId="0" borderId="3" xfId="1" applyNumberFormat="1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2" fontId="25" fillId="0" borderId="8" xfId="0" applyNumberFormat="1" applyFont="1" applyFill="1" applyBorder="1" applyAlignment="1">
      <alignment horizontal="center" vertical="center" wrapText="1"/>
    </xf>
    <xf numFmtId="2" fontId="25" fillId="0" borderId="3" xfId="0" applyNumberFormat="1" applyFont="1" applyFill="1" applyBorder="1" applyAlignment="1">
      <alignment horizontal="center" vertical="center" wrapText="1"/>
    </xf>
    <xf numFmtId="4" fontId="14" fillId="0" borderId="1" xfId="1" applyNumberFormat="1" applyFont="1" applyFill="1" applyBorder="1" applyAlignment="1">
      <alignment horizontal="center" vertical="center" wrapText="1"/>
    </xf>
    <xf numFmtId="165" fontId="15" fillId="0" borderId="8" xfId="2" applyNumberFormat="1" applyFont="1" applyFill="1" applyBorder="1" applyAlignment="1">
      <alignment horizontal="center" vertical="center" wrapText="1"/>
    </xf>
    <xf numFmtId="165" fontId="14" fillId="0" borderId="8" xfId="1" applyNumberFormat="1" applyFont="1" applyFill="1" applyBorder="1" applyAlignment="1">
      <alignment horizontal="center" vertical="center" wrapText="1"/>
    </xf>
    <xf numFmtId="165" fontId="15" fillId="0" borderId="8" xfId="1" applyNumberFormat="1" applyFont="1" applyFill="1" applyBorder="1" applyAlignment="1">
      <alignment horizontal="center" vertical="center" wrapText="1"/>
    </xf>
    <xf numFmtId="165" fontId="14" fillId="0" borderId="8" xfId="2" applyNumberFormat="1" applyFont="1" applyFill="1" applyBorder="1" applyAlignment="1">
      <alignment horizontal="center" vertical="center" wrapText="1"/>
    </xf>
    <xf numFmtId="3" fontId="14" fillId="0" borderId="3" xfId="1" applyNumberFormat="1" applyFont="1" applyFill="1" applyBorder="1" applyAlignment="1">
      <alignment horizontal="center" vertical="center" wrapText="1"/>
    </xf>
    <xf numFmtId="165" fontId="15" fillId="0" borderId="8" xfId="2" applyNumberFormat="1" applyFont="1" applyFill="1" applyBorder="1" applyAlignment="1">
      <alignment horizontal="right" vertical="center" wrapText="1"/>
    </xf>
    <xf numFmtId="3" fontId="14" fillId="0" borderId="3" xfId="2" applyNumberFormat="1" applyFont="1" applyFill="1" applyBorder="1" applyAlignment="1">
      <alignment horizontal="center" vertical="center" wrapText="1"/>
    </xf>
    <xf numFmtId="165" fontId="15" fillId="5" borderId="8" xfId="1" applyNumberFormat="1" applyFont="1" applyFill="1" applyBorder="1" applyAlignment="1">
      <alignment horizontal="center" vertical="center" wrapText="1"/>
    </xf>
    <xf numFmtId="165" fontId="15" fillId="0" borderId="8" xfId="1" applyNumberFormat="1" applyFont="1" applyFill="1" applyBorder="1" applyAlignment="1">
      <alignment horizontal="right" vertical="center" wrapText="1"/>
    </xf>
    <xf numFmtId="165" fontId="2" fillId="0" borderId="8" xfId="0" applyNumberFormat="1" applyFont="1" applyFill="1" applyBorder="1" applyAlignment="1">
      <alignment horizontal="right"/>
    </xf>
    <xf numFmtId="165" fontId="15" fillId="6" borderId="8" xfId="2" applyNumberFormat="1" applyFont="1" applyFill="1" applyBorder="1" applyAlignment="1">
      <alignment horizontal="right" vertical="center" wrapText="1"/>
    </xf>
    <xf numFmtId="0" fontId="26" fillId="0" borderId="8" xfId="0" applyFont="1" applyFill="1" applyBorder="1"/>
    <xf numFmtId="0" fontId="27" fillId="0" borderId="3" xfId="1" applyFont="1" applyFill="1" applyBorder="1" applyAlignment="1">
      <alignment vertical="center" wrapText="1"/>
    </xf>
    <xf numFmtId="4" fontId="27" fillId="0" borderId="3" xfId="1" applyNumberFormat="1" applyFont="1" applyFill="1" applyBorder="1" applyAlignment="1">
      <alignment horizontal="center" vertical="center" wrapText="1"/>
    </xf>
    <xf numFmtId="0" fontId="27" fillId="0" borderId="8" xfId="0" applyFont="1" applyFill="1" applyBorder="1" applyAlignment="1">
      <alignment horizontal="center" vertical="center" wrapText="1"/>
    </xf>
    <xf numFmtId="4" fontId="27" fillId="0" borderId="1" xfId="1" applyNumberFormat="1" applyFont="1" applyFill="1" applyBorder="1" applyAlignment="1">
      <alignment horizontal="center" vertical="center" wrapText="1"/>
    </xf>
    <xf numFmtId="3" fontId="27" fillId="0" borderId="3" xfId="2" applyNumberFormat="1" applyFont="1" applyFill="1" applyBorder="1" applyAlignment="1">
      <alignment horizontal="center" vertical="center" wrapText="1"/>
    </xf>
    <xf numFmtId="165" fontId="27" fillId="0" borderId="8" xfId="1" applyNumberFormat="1" applyFont="1" applyFill="1" applyBorder="1" applyAlignment="1">
      <alignment horizontal="center" vertical="center" wrapText="1"/>
    </xf>
    <xf numFmtId="3" fontId="27" fillId="0" borderId="3" xfId="1" applyNumberFormat="1" applyFont="1" applyFill="1" applyBorder="1" applyAlignment="1">
      <alignment horizontal="center" vertical="center" wrapText="1"/>
    </xf>
    <xf numFmtId="3" fontId="22" fillId="0" borderId="3" xfId="1" applyNumberFormat="1" applyFont="1" applyFill="1" applyBorder="1" applyAlignment="1">
      <alignment horizontal="center" vertical="center" wrapText="1"/>
    </xf>
    <xf numFmtId="165" fontId="22" fillId="0" borderId="8" xfId="1" applyNumberFormat="1" applyFont="1" applyFill="1" applyBorder="1" applyAlignment="1">
      <alignment horizontal="center" vertical="center" wrapText="1"/>
    </xf>
    <xf numFmtId="165" fontId="27" fillId="0" borderId="8" xfId="2" applyNumberFormat="1" applyFont="1" applyFill="1" applyBorder="1" applyAlignment="1">
      <alignment horizontal="center" vertical="center" wrapText="1"/>
    </xf>
    <xf numFmtId="165" fontId="26" fillId="0" borderId="8" xfId="0" applyNumberFormat="1" applyFont="1" applyFill="1" applyBorder="1" applyAlignment="1">
      <alignment horizontal="right"/>
    </xf>
    <xf numFmtId="0" fontId="26" fillId="0" borderId="0" xfId="0" applyFont="1" applyFill="1"/>
    <xf numFmtId="0" fontId="14" fillId="0" borderId="3" xfId="1" applyFont="1" applyFill="1" applyBorder="1" applyAlignment="1">
      <alignment vertical="center" wrapText="1"/>
    </xf>
    <xf numFmtId="165" fontId="14" fillId="2" borderId="8" xfId="1" applyNumberFormat="1" applyFont="1" applyFill="1" applyBorder="1" applyAlignment="1">
      <alignment horizontal="center" vertical="center" wrapText="1"/>
    </xf>
    <xf numFmtId="165" fontId="31" fillId="0" borderId="8" xfId="2" applyNumberFormat="1" applyFont="1" applyFill="1" applyBorder="1" applyAlignment="1">
      <alignment horizontal="center" vertical="center" wrapText="1"/>
    </xf>
    <xf numFmtId="0" fontId="14" fillId="0" borderId="3" xfId="2" applyFont="1" applyFill="1" applyBorder="1" applyAlignment="1">
      <alignment vertical="center" wrapText="1"/>
    </xf>
    <xf numFmtId="165" fontId="32" fillId="0" borderId="8" xfId="2" applyNumberFormat="1" applyFont="1" applyFill="1" applyBorder="1" applyAlignment="1">
      <alignment horizontal="center" vertical="center" wrapText="1"/>
    </xf>
    <xf numFmtId="165" fontId="32" fillId="0" borderId="8" xfId="1" applyNumberFormat="1" applyFont="1" applyFill="1" applyBorder="1" applyAlignment="1">
      <alignment horizontal="center" vertical="center" wrapText="1"/>
    </xf>
    <xf numFmtId="0" fontId="33" fillId="4" borderId="8" xfId="0" applyFont="1" applyFill="1" applyBorder="1"/>
    <xf numFmtId="165" fontId="34" fillId="4" borderId="3" xfId="1" applyNumberFormat="1" applyFont="1" applyFill="1" applyBorder="1" applyAlignment="1">
      <alignment vertical="center" wrapText="1"/>
    </xf>
    <xf numFmtId="0" fontId="34" fillId="4" borderId="8" xfId="0" applyFont="1" applyFill="1" applyBorder="1" applyAlignment="1">
      <alignment horizontal="center" vertical="center" wrapText="1"/>
    </xf>
    <xf numFmtId="166" fontId="22" fillId="4" borderId="3" xfId="1" applyNumberFormat="1" applyFont="1" applyFill="1" applyBorder="1" applyAlignment="1">
      <alignment horizontal="center" vertical="center" wrapText="1"/>
    </xf>
    <xf numFmtId="4" fontId="34" fillId="4" borderId="3" xfId="1" applyNumberFormat="1" applyFont="1" applyFill="1" applyBorder="1" applyAlignment="1">
      <alignment horizontal="center" vertical="center" wrapText="1"/>
    </xf>
    <xf numFmtId="4" fontId="22" fillId="4" borderId="1" xfId="1" applyNumberFormat="1" applyFont="1" applyFill="1" applyBorder="1" applyAlignment="1">
      <alignment horizontal="center" vertical="center" wrapText="1"/>
    </xf>
    <xf numFmtId="165" fontId="35" fillId="4" borderId="8" xfId="2" applyNumberFormat="1" applyFont="1" applyFill="1" applyBorder="1" applyAlignment="1">
      <alignment horizontal="center" vertical="center" wrapText="1"/>
    </xf>
    <xf numFmtId="165" fontId="35" fillId="4" borderId="8" xfId="1" applyNumberFormat="1" applyFont="1" applyFill="1" applyBorder="1" applyAlignment="1">
      <alignment horizontal="center" vertical="center" wrapText="1"/>
    </xf>
    <xf numFmtId="0" fontId="33" fillId="4" borderId="0" xfId="0" applyFont="1" applyFill="1"/>
    <xf numFmtId="0" fontId="14" fillId="0" borderId="3" xfId="0" applyFont="1" applyFill="1" applyBorder="1" applyAlignment="1">
      <alignment horizontal="center" vertical="center" wrapText="1"/>
    </xf>
    <xf numFmtId="165" fontId="15" fillId="0" borderId="3" xfId="2" applyNumberFormat="1" applyFont="1" applyFill="1" applyBorder="1" applyAlignment="1">
      <alignment horizontal="center" vertical="center" wrapText="1"/>
    </xf>
    <xf numFmtId="165" fontId="15" fillId="0" borderId="3" xfId="1" applyNumberFormat="1" applyFont="1" applyFill="1" applyBorder="1" applyAlignment="1">
      <alignment horizontal="center" vertical="center" wrapText="1"/>
    </xf>
    <xf numFmtId="165" fontId="15" fillId="0" borderId="3" xfId="2" applyNumberFormat="1" applyFont="1" applyFill="1" applyBorder="1" applyAlignment="1">
      <alignment horizontal="right" vertical="center" wrapText="1"/>
    </xf>
    <xf numFmtId="165" fontId="15" fillId="0" borderId="3" xfId="1" applyNumberFormat="1" applyFont="1" applyFill="1" applyBorder="1" applyAlignment="1">
      <alignment horizontal="right" vertical="center" wrapText="1"/>
    </xf>
    <xf numFmtId="4" fontId="14" fillId="4" borderId="1" xfId="1" applyNumberFormat="1" applyFont="1" applyFill="1" applyBorder="1" applyAlignment="1">
      <alignment horizontal="center" vertical="center" wrapText="1"/>
    </xf>
    <xf numFmtId="0" fontId="5" fillId="0" borderId="8" xfId="0" applyFont="1" applyFill="1" applyBorder="1"/>
    <xf numFmtId="2" fontId="14" fillId="0" borderId="8" xfId="0" applyNumberFormat="1" applyFont="1" applyFill="1" applyBorder="1" applyAlignment="1">
      <alignment horizontal="center" vertical="center" wrapText="1"/>
    </xf>
    <xf numFmtId="2" fontId="14" fillId="0" borderId="3" xfId="0" applyNumberFormat="1" applyFont="1" applyFill="1" applyBorder="1" applyAlignment="1">
      <alignment horizontal="center" vertical="center" wrapText="1"/>
    </xf>
    <xf numFmtId="0" fontId="22" fillId="4" borderId="8" xfId="0" applyFont="1" applyFill="1" applyBorder="1" applyAlignment="1">
      <alignment horizontal="center" vertical="center" wrapText="1"/>
    </xf>
    <xf numFmtId="4" fontId="14" fillId="4" borderId="3" xfId="1" applyNumberFormat="1" applyFont="1" applyFill="1" applyBorder="1" applyAlignment="1">
      <alignment horizontal="center" vertical="center" wrapText="1"/>
    </xf>
    <xf numFmtId="165" fontId="22" fillId="4" borderId="3" xfId="2" applyNumberFormat="1" applyFont="1" applyFill="1" applyBorder="1" applyAlignment="1">
      <alignment horizontal="center" vertical="center" wrapText="1"/>
    </xf>
    <xf numFmtId="165" fontId="22" fillId="4" borderId="3" xfId="1" applyNumberFormat="1" applyFont="1" applyFill="1" applyBorder="1" applyAlignment="1">
      <alignment horizontal="center" vertical="center" wrapText="1"/>
    </xf>
    <xf numFmtId="0" fontId="2" fillId="4" borderId="8" xfId="0" applyFont="1" applyFill="1" applyBorder="1"/>
    <xf numFmtId="4" fontId="22" fillId="4" borderId="3" xfId="1" applyNumberFormat="1" applyFont="1" applyFill="1" applyBorder="1" applyAlignment="1">
      <alignment horizontal="center" vertical="center" wrapText="1"/>
    </xf>
    <xf numFmtId="0" fontId="2" fillId="4" borderId="0" xfId="0" applyFont="1" applyFill="1"/>
    <xf numFmtId="165" fontId="15" fillId="7" borderId="8" xfId="2" applyNumberFormat="1" applyFont="1" applyFill="1" applyBorder="1" applyAlignment="1">
      <alignment horizontal="right" vertical="center" wrapText="1"/>
    </xf>
    <xf numFmtId="165" fontId="0" fillId="0" borderId="8" xfId="0" applyNumberFormat="1" applyFont="1" applyFill="1" applyBorder="1" applyAlignment="1">
      <alignment horizontal="right"/>
    </xf>
    <xf numFmtId="3" fontId="14" fillId="8" borderId="3" xfId="2" applyNumberFormat="1" applyFont="1" applyFill="1" applyBorder="1" applyAlignment="1">
      <alignment horizontal="center" vertical="center" wrapText="1"/>
    </xf>
    <xf numFmtId="165" fontId="15" fillId="8" borderId="8" xfId="2" applyNumberFormat="1" applyFont="1" applyFill="1" applyBorder="1" applyAlignment="1">
      <alignment horizontal="right" vertical="center" wrapText="1"/>
    </xf>
    <xf numFmtId="165" fontId="15" fillId="0" borderId="8" xfId="3" applyNumberFormat="1" applyFont="1" applyFill="1" applyBorder="1" applyAlignment="1">
      <alignment horizontal="center" vertical="center" wrapText="1"/>
    </xf>
    <xf numFmtId="165" fontId="15" fillId="0" borderId="3" xfId="3" applyNumberFormat="1" applyFont="1" applyFill="1" applyBorder="1" applyAlignment="1">
      <alignment horizontal="center" vertical="center" wrapText="1"/>
    </xf>
    <xf numFmtId="165" fontId="32" fillId="0" borderId="3" xfId="2" applyNumberFormat="1" applyFont="1" applyFill="1" applyBorder="1" applyAlignment="1">
      <alignment horizontal="center" vertical="center" wrapText="1"/>
    </xf>
    <xf numFmtId="165" fontId="32" fillId="0" borderId="3" xfId="1" applyNumberFormat="1" applyFont="1" applyFill="1" applyBorder="1" applyAlignment="1">
      <alignment horizontal="center" vertical="center" wrapText="1"/>
    </xf>
    <xf numFmtId="165" fontId="32" fillId="0" borderId="3" xfId="1" applyNumberFormat="1" applyFont="1" applyFill="1" applyBorder="1" applyAlignment="1">
      <alignment horizontal="right" vertical="center" wrapText="1"/>
    </xf>
    <xf numFmtId="0" fontId="14" fillId="4" borderId="8" xfId="0" applyFont="1" applyFill="1" applyBorder="1" applyAlignment="1">
      <alignment horizontal="center" vertical="center" wrapText="1"/>
    </xf>
    <xf numFmtId="165" fontId="15" fillId="2" borderId="8" xfId="1" applyNumberFormat="1" applyFont="1" applyFill="1" applyBorder="1" applyAlignment="1">
      <alignment horizontal="center" vertical="center" wrapText="1"/>
    </xf>
    <xf numFmtId="165" fontId="22" fillId="4" borderId="3" xfId="1" applyNumberFormat="1" applyFont="1" applyFill="1" applyBorder="1" applyAlignment="1">
      <alignment horizontal="left" vertical="center" wrapText="1"/>
    </xf>
    <xf numFmtId="165" fontId="38" fillId="4" borderId="3" xfId="2" applyNumberFormat="1" applyFont="1" applyFill="1" applyBorder="1" applyAlignment="1">
      <alignment horizontal="center" vertical="center" wrapText="1"/>
    </xf>
    <xf numFmtId="165" fontId="39" fillId="0" borderId="8" xfId="2" applyNumberFormat="1" applyFont="1" applyFill="1" applyBorder="1" applyAlignment="1">
      <alignment horizontal="center" vertical="center" wrapText="1"/>
    </xf>
    <xf numFmtId="165" fontId="39" fillId="0" borderId="3" xfId="2" applyNumberFormat="1" applyFont="1" applyFill="1" applyBorder="1" applyAlignment="1">
      <alignment horizontal="center" vertical="center" wrapText="1"/>
    </xf>
    <xf numFmtId="2" fontId="40" fillId="2" borderId="3" xfId="0" applyNumberFormat="1" applyFont="1" applyFill="1" applyBorder="1" applyAlignment="1">
      <alignment horizontal="center" vertical="center" wrapText="1"/>
    </xf>
    <xf numFmtId="3" fontId="14" fillId="6" borderId="3" xfId="2" applyNumberFormat="1" applyFont="1" applyFill="1" applyBorder="1" applyAlignment="1">
      <alignment horizontal="center" vertical="center" wrapText="1"/>
    </xf>
    <xf numFmtId="165" fontId="13" fillId="0" borderId="8" xfId="2" applyNumberFormat="1" applyFont="1" applyFill="1" applyBorder="1" applyAlignment="1">
      <alignment horizontal="center" vertical="center" wrapText="1"/>
    </xf>
    <xf numFmtId="165" fontId="13" fillId="0" borderId="8" xfId="1" applyNumberFormat="1" applyFont="1" applyFill="1" applyBorder="1" applyAlignment="1">
      <alignment horizontal="center" vertical="center" wrapText="1"/>
    </xf>
    <xf numFmtId="165" fontId="13" fillId="0" borderId="8" xfId="3" applyNumberFormat="1" applyFont="1" applyFill="1" applyBorder="1" applyAlignment="1">
      <alignment horizontal="center" vertical="center" wrapText="1"/>
    </xf>
    <xf numFmtId="0" fontId="22" fillId="4" borderId="3" xfId="1" applyFont="1" applyFill="1" applyBorder="1" applyAlignment="1">
      <alignment vertical="center" wrapText="1"/>
    </xf>
    <xf numFmtId="165" fontId="41" fillId="4" borderId="8" xfId="1" applyNumberFormat="1" applyFont="1" applyFill="1" applyBorder="1" applyAlignment="1">
      <alignment horizontal="center" vertical="center" wrapText="1"/>
    </xf>
    <xf numFmtId="165" fontId="22" fillId="4" borderId="8" xfId="1" applyNumberFormat="1" applyFont="1" applyFill="1" applyBorder="1" applyAlignment="1">
      <alignment horizontal="center" vertical="center" wrapText="1"/>
    </xf>
    <xf numFmtId="165" fontId="41" fillId="4" borderId="8" xfId="2" applyNumberFormat="1" applyFont="1" applyFill="1" applyBorder="1" applyAlignment="1">
      <alignment horizontal="center" vertical="center" wrapText="1"/>
    </xf>
    <xf numFmtId="168" fontId="41" fillId="4" borderId="2" xfId="1" applyNumberFormat="1" applyFont="1" applyFill="1" applyBorder="1" applyAlignment="1">
      <alignment horizontal="center" vertical="center" wrapText="1"/>
    </xf>
    <xf numFmtId="14" fontId="10" fillId="4" borderId="2" xfId="0" applyNumberFormat="1" applyFont="1" applyFill="1" applyBorder="1" applyAlignment="1"/>
    <xf numFmtId="0" fontId="10" fillId="4" borderId="3" xfId="0" applyFont="1" applyFill="1" applyBorder="1" applyAlignment="1"/>
    <xf numFmtId="168" fontId="41" fillId="4" borderId="8" xfId="1" applyNumberFormat="1" applyFont="1" applyFill="1" applyBorder="1" applyAlignment="1">
      <alignment horizontal="center" vertical="center" wrapText="1"/>
    </xf>
    <xf numFmtId="0" fontId="2" fillId="2" borderId="8" xfId="0" applyFont="1" applyFill="1" applyBorder="1"/>
    <xf numFmtId="0" fontId="6" fillId="2" borderId="8" xfId="0" applyFont="1" applyFill="1" applyBorder="1"/>
    <xf numFmtId="3" fontId="2" fillId="2" borderId="8" xfId="0" applyNumberFormat="1" applyFont="1" applyFill="1" applyBorder="1"/>
    <xf numFmtId="0" fontId="2" fillId="2" borderId="0" xfId="0" applyFont="1" applyFill="1"/>
    <xf numFmtId="2" fontId="27" fillId="0" borderId="8" xfId="0" applyNumberFormat="1" applyFont="1" applyFill="1" applyBorder="1" applyAlignment="1">
      <alignment horizontal="center" vertical="center" wrapText="1"/>
    </xf>
    <xf numFmtId="2" fontId="27" fillId="0" borderId="3" xfId="0" applyNumberFormat="1" applyFont="1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/>
    </xf>
    <xf numFmtId="2" fontId="28" fillId="0" borderId="8" xfId="0" applyNumberFormat="1" applyFont="1" applyFill="1" applyBorder="1" applyAlignment="1">
      <alignment horizontal="center" vertical="center" wrapText="1"/>
    </xf>
    <xf numFmtId="2" fontId="28" fillId="0" borderId="3" xfId="0" applyNumberFormat="1" applyFont="1" applyFill="1" applyBorder="1" applyAlignment="1">
      <alignment horizontal="center" vertical="center" wrapText="1"/>
    </xf>
    <xf numFmtId="0" fontId="29" fillId="0" borderId="8" xfId="0" applyFont="1" applyFill="1" applyBorder="1"/>
    <xf numFmtId="0" fontId="30" fillId="0" borderId="8" xfId="0" applyFont="1" applyFill="1" applyBorder="1" applyAlignment="1">
      <alignment horizontal="center" vertical="center" wrapText="1"/>
    </xf>
    <xf numFmtId="4" fontId="16" fillId="0" borderId="3" xfId="1" applyNumberFormat="1" applyFont="1" applyFill="1" applyBorder="1" applyAlignment="1">
      <alignment horizontal="center" vertical="center" wrapText="1"/>
    </xf>
    <xf numFmtId="4" fontId="16" fillId="0" borderId="1" xfId="1" applyNumberFormat="1" applyFont="1" applyFill="1" applyBorder="1" applyAlignment="1">
      <alignment horizontal="center" vertical="center" wrapText="1"/>
    </xf>
    <xf numFmtId="165" fontId="31" fillId="0" borderId="8" xfId="1" applyNumberFormat="1" applyFont="1" applyFill="1" applyBorder="1" applyAlignment="1">
      <alignment horizontal="center" vertical="center" wrapText="1"/>
    </xf>
    <xf numFmtId="3" fontId="16" fillId="0" borderId="3" xfId="1" applyNumberFormat="1" applyFont="1" applyFill="1" applyBorder="1" applyAlignment="1">
      <alignment horizontal="center" vertical="center" wrapText="1"/>
    </xf>
    <xf numFmtId="3" fontId="16" fillId="0" borderId="3" xfId="2" applyNumberFormat="1" applyFont="1" applyFill="1" applyBorder="1" applyAlignment="1">
      <alignment horizontal="center" vertical="center" wrapText="1"/>
    </xf>
    <xf numFmtId="0" fontId="29" fillId="0" borderId="0" xfId="0" applyFont="1" applyFill="1"/>
    <xf numFmtId="0" fontId="30" fillId="0" borderId="3" xfId="0" applyFont="1" applyFill="1" applyBorder="1" applyAlignment="1">
      <alignment horizontal="center" vertical="center" wrapText="1"/>
    </xf>
    <xf numFmtId="165" fontId="14" fillId="0" borderId="3" xfId="1" applyNumberFormat="1" applyFont="1" applyFill="1" applyBorder="1" applyAlignment="1">
      <alignment horizontal="center" vertical="center" wrapText="1"/>
    </xf>
    <xf numFmtId="2" fontId="37" fillId="0" borderId="8" xfId="0" applyNumberFormat="1" applyFont="1" applyFill="1" applyBorder="1" applyAlignment="1">
      <alignment horizontal="center" vertical="center" wrapText="1"/>
    </xf>
    <xf numFmtId="2" fontId="37" fillId="0" borderId="3" xfId="0" applyNumberFormat="1" applyFont="1" applyFill="1" applyBorder="1" applyAlignment="1">
      <alignment horizontal="center" vertical="center" wrapText="1"/>
    </xf>
    <xf numFmtId="2" fontId="34" fillId="0" borderId="3" xfId="0" applyNumberFormat="1" applyFont="1" applyFill="1" applyBorder="1" applyAlignment="1">
      <alignment horizontal="center" vertical="center" wrapText="1"/>
    </xf>
    <xf numFmtId="2" fontId="22" fillId="0" borderId="8" xfId="0" applyNumberFormat="1" applyFont="1" applyFill="1" applyBorder="1" applyAlignment="1">
      <alignment horizontal="center" vertical="center" wrapText="1"/>
    </xf>
    <xf numFmtId="2" fontId="22" fillId="0" borderId="3" xfId="0" applyNumberFormat="1" applyFont="1" applyFill="1" applyBorder="1" applyAlignment="1">
      <alignment horizontal="center" vertical="center" wrapText="1"/>
    </xf>
    <xf numFmtId="2" fontId="38" fillId="0" borderId="8" xfId="0" applyNumberFormat="1" applyFont="1" applyFill="1" applyBorder="1" applyAlignment="1">
      <alignment horizontal="center" vertical="center" wrapText="1"/>
    </xf>
    <xf numFmtId="2" fontId="38" fillId="0" borderId="3" xfId="0" applyNumberFormat="1" applyFont="1" applyFill="1" applyBorder="1" applyAlignment="1">
      <alignment horizontal="center" vertical="center" wrapText="1"/>
    </xf>
    <xf numFmtId="14" fontId="10" fillId="4" borderId="8" xfId="0" applyNumberFormat="1" applyFont="1" applyFill="1" applyBorder="1" applyAlignment="1">
      <alignment horizontal="center"/>
    </xf>
    <xf numFmtId="0" fontId="10" fillId="4" borderId="8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39" fillId="0" borderId="0" xfId="0" applyFont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wrapText="1"/>
    </xf>
    <xf numFmtId="14" fontId="10" fillId="4" borderId="2" xfId="0" applyNumberFormat="1" applyFont="1" applyFill="1" applyBorder="1" applyAlignment="1">
      <alignment horizontal="center"/>
    </xf>
    <xf numFmtId="14" fontId="10" fillId="4" borderId="3" xfId="0" applyNumberFormat="1" applyFont="1" applyFill="1" applyBorder="1" applyAlignment="1">
      <alignment horizontal="center"/>
    </xf>
    <xf numFmtId="1" fontId="20" fillId="0" borderId="2" xfId="1" applyNumberFormat="1" applyFont="1" applyFill="1" applyBorder="1" applyAlignment="1">
      <alignment horizontal="center" vertical="center" wrapText="1"/>
    </xf>
    <xf numFmtId="1" fontId="20" fillId="0" borderId="3" xfId="1" applyNumberFormat="1" applyFont="1" applyFill="1" applyBorder="1" applyAlignment="1">
      <alignment horizontal="center" vertical="center" wrapText="1"/>
    </xf>
    <xf numFmtId="49" fontId="18" fillId="0" borderId="2" xfId="1" applyNumberFormat="1" applyFont="1" applyFill="1" applyBorder="1" applyAlignment="1">
      <alignment horizontal="center" vertical="center" wrapText="1"/>
    </xf>
    <xf numFmtId="49" fontId="18" fillId="0" borderId="3" xfId="1" applyNumberFormat="1" applyFont="1" applyFill="1" applyBorder="1" applyAlignment="1">
      <alignment horizontal="center" vertical="center" wrapText="1"/>
    </xf>
    <xf numFmtId="166" fontId="15" fillId="0" borderId="7" xfId="1" applyNumberFormat="1" applyFont="1" applyFill="1" applyBorder="1" applyAlignment="1">
      <alignment horizontal="center" vertical="center" wrapText="1"/>
    </xf>
    <xf numFmtId="166" fontId="15" fillId="0" borderId="10" xfId="1" applyNumberFormat="1" applyFont="1" applyFill="1" applyBorder="1" applyAlignment="1">
      <alignment horizontal="center" vertical="center" wrapText="1"/>
    </xf>
    <xf numFmtId="165" fontId="16" fillId="0" borderId="2" xfId="1" applyNumberFormat="1" applyFont="1" applyFill="1" applyBorder="1" applyAlignment="1">
      <alignment horizontal="center" vertical="center" wrapText="1"/>
    </xf>
    <xf numFmtId="165" fontId="16" fillId="0" borderId="3" xfId="1" applyNumberFormat="1" applyFont="1" applyFill="1" applyBorder="1" applyAlignment="1">
      <alignment horizontal="center" vertical="center" wrapText="1"/>
    </xf>
    <xf numFmtId="3" fontId="16" fillId="0" borderId="2" xfId="1" applyNumberFormat="1" applyFont="1" applyFill="1" applyBorder="1" applyAlignment="1">
      <alignment horizontal="center" vertical="center" wrapText="1"/>
    </xf>
    <xf numFmtId="3" fontId="16" fillId="0" borderId="3" xfId="1" applyNumberFormat="1" applyFont="1" applyFill="1" applyBorder="1" applyAlignment="1">
      <alignment horizontal="center" vertical="center" wrapText="1"/>
    </xf>
    <xf numFmtId="165" fontId="16" fillId="0" borderId="8" xfId="1" applyNumberFormat="1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9" fillId="0" borderId="3" xfId="0" applyFont="1" applyFill="1" applyBorder="1" applyAlignment="1">
      <alignment horizontal="center" vertical="center"/>
    </xf>
    <xf numFmtId="1" fontId="18" fillId="0" borderId="2" xfId="1" applyNumberFormat="1" applyFont="1" applyFill="1" applyBorder="1" applyAlignment="1">
      <alignment horizontal="center" vertical="center" wrapText="1"/>
    </xf>
    <xf numFmtId="1" fontId="18" fillId="0" borderId="3" xfId="1" applyNumberFormat="1" applyFont="1" applyFill="1" applyBorder="1" applyAlignment="1">
      <alignment horizontal="center" vertical="center" wrapText="1"/>
    </xf>
    <xf numFmtId="3" fontId="14" fillId="0" borderId="3" xfId="0" applyNumberFormat="1" applyFont="1" applyFill="1" applyBorder="1" applyAlignment="1">
      <alignment horizontal="center" vertical="center" wrapText="1"/>
    </xf>
    <xf numFmtId="1" fontId="17" fillId="0" borderId="8" xfId="1" applyNumberFormat="1" applyFont="1" applyFill="1" applyBorder="1" applyAlignment="1">
      <alignment horizontal="center" vertical="center" wrapText="1"/>
    </xf>
    <xf numFmtId="166" fontId="15" fillId="2" borderId="8" xfId="1" applyNumberFormat="1" applyFont="1" applyFill="1" applyBorder="1" applyAlignment="1">
      <alignment horizontal="center" vertical="center" wrapText="1"/>
    </xf>
    <xf numFmtId="166" fontId="15" fillId="0" borderId="2" xfId="1" applyNumberFormat="1" applyFont="1" applyFill="1" applyBorder="1" applyAlignment="1">
      <alignment horizontal="center" vertical="center" wrapText="1"/>
    </xf>
    <xf numFmtId="166" fontId="15" fillId="0" borderId="1" xfId="1" applyNumberFormat="1" applyFont="1" applyFill="1" applyBorder="1" applyAlignment="1">
      <alignment horizontal="center" vertical="center" wrapText="1"/>
    </xf>
    <xf numFmtId="166" fontId="15" fillId="0" borderId="3" xfId="1" applyNumberFormat="1" applyFont="1" applyFill="1" applyBorder="1" applyAlignment="1">
      <alignment horizontal="center" vertical="center" wrapText="1"/>
    </xf>
    <xf numFmtId="0" fontId="12" fillId="0" borderId="7" xfId="1" applyFont="1" applyFill="1" applyBorder="1" applyAlignment="1">
      <alignment horizontal="center" vertical="center" wrapText="1"/>
    </xf>
    <xf numFmtId="0" fontId="12" fillId="0" borderId="9" xfId="1" applyFont="1" applyFill="1" applyBorder="1" applyAlignment="1">
      <alignment horizontal="center" vertical="center" wrapText="1"/>
    </xf>
    <xf numFmtId="0" fontId="21" fillId="0" borderId="10" xfId="0" applyFont="1" applyFill="1" applyBorder="1" applyAlignment="1">
      <alignment horizontal="center" vertical="center" wrapText="1"/>
    </xf>
    <xf numFmtId="0" fontId="13" fillId="0" borderId="8" xfId="1" applyFont="1" applyFill="1" applyBorder="1" applyAlignment="1">
      <alignment horizontal="center" vertical="center" wrapText="1"/>
    </xf>
    <xf numFmtId="0" fontId="14" fillId="0" borderId="7" xfId="1" applyFont="1" applyFill="1" applyBorder="1" applyAlignment="1">
      <alignment horizontal="center" vertical="center" wrapText="1"/>
    </xf>
    <xf numFmtId="0" fontId="14" fillId="0" borderId="9" xfId="1" applyFont="1" applyFill="1" applyBorder="1" applyAlignment="1">
      <alignment horizontal="center" vertical="center" wrapText="1"/>
    </xf>
    <xf numFmtId="0" fontId="14" fillId="0" borderId="10" xfId="1" applyFont="1" applyFill="1" applyBorder="1" applyAlignment="1">
      <alignment horizontal="center" vertical="center" wrapText="1"/>
    </xf>
    <xf numFmtId="166" fontId="15" fillId="0" borderId="8" xfId="1" applyNumberFormat="1" applyFont="1" applyFill="1" applyBorder="1" applyAlignment="1">
      <alignment horizontal="center" vertical="center" wrapText="1"/>
    </xf>
    <xf numFmtId="0" fontId="45" fillId="0" borderId="0" xfId="0" applyFont="1"/>
    <xf numFmtId="0" fontId="45" fillId="0" borderId="8" xfId="0" applyFont="1" applyFill="1" applyBorder="1"/>
    <xf numFmtId="0" fontId="46" fillId="0" borderId="11" xfId="1" applyFont="1" applyFill="1" applyBorder="1" applyAlignment="1">
      <alignment horizontal="center" vertical="center" wrapText="1"/>
    </xf>
    <xf numFmtId="0" fontId="47" fillId="0" borderId="12" xfId="1" applyFont="1" applyFill="1" applyBorder="1" applyAlignment="1">
      <alignment horizontal="center" vertical="center" wrapText="1"/>
    </xf>
    <xf numFmtId="166" fontId="47" fillId="0" borderId="12" xfId="1" applyNumberFormat="1" applyFont="1" applyFill="1" applyBorder="1" applyAlignment="1">
      <alignment horizontal="center" vertical="center" wrapText="1"/>
    </xf>
    <xf numFmtId="0" fontId="45" fillId="0" borderId="12" xfId="0" applyFont="1" applyFill="1" applyBorder="1" applyAlignment="1">
      <alignment horizontal="center" vertical="center" wrapText="1"/>
    </xf>
    <xf numFmtId="167" fontId="48" fillId="0" borderId="2" xfId="1" applyNumberFormat="1" applyFont="1" applyFill="1" applyBorder="1" applyAlignment="1">
      <alignment horizontal="center" vertical="center" wrapText="1"/>
    </xf>
    <xf numFmtId="167" fontId="49" fillId="0" borderId="2" xfId="1" applyNumberFormat="1" applyFont="1" applyFill="1" applyBorder="1" applyAlignment="1">
      <alignment horizontal="center" vertical="center" wrapText="1"/>
    </xf>
    <xf numFmtId="1" fontId="48" fillId="0" borderId="2" xfId="1" applyNumberFormat="1" applyFont="1" applyFill="1" applyBorder="1" applyAlignment="1">
      <alignment horizontal="center" vertical="center" wrapText="1"/>
    </xf>
    <xf numFmtId="167" fontId="50" fillId="0" borderId="8" xfId="1" applyNumberFormat="1" applyFont="1" applyFill="1" applyBorder="1" applyAlignment="1">
      <alignment horizontal="center" vertical="center" wrapText="1"/>
    </xf>
  </cellXfs>
  <cellStyles count="68">
    <cellStyle name="Normal_КСГ" xfId="4"/>
    <cellStyle name="Обычный" xfId="0" builtinId="0"/>
    <cellStyle name="Обычный 2" xfId="1"/>
    <cellStyle name="Обычный 2 2" xfId="3"/>
    <cellStyle name="Обычный 2 3" xfId="5"/>
    <cellStyle name="Обычный 2 3 2" xfId="2"/>
    <cellStyle name="Обычный 2 4" xfId="6"/>
    <cellStyle name="Обычный 2 5" xfId="7"/>
    <cellStyle name="Обычный 3" xfId="8"/>
    <cellStyle name="Обычный 3 2" xfId="9"/>
    <cellStyle name="Обычный 3 2 2" xfId="10"/>
    <cellStyle name="Обычный 3 2 3" xfId="11"/>
    <cellStyle name="Обычный 3 3" xfId="12"/>
    <cellStyle name="Обычный 3 3 2" xfId="13"/>
    <cellStyle name="Обычный 3 3 2 2" xfId="14"/>
    <cellStyle name="Обычный 3 4" xfId="15"/>
    <cellStyle name="Обычный 3 4 2" xfId="16"/>
    <cellStyle name="Обычный 3 5" xfId="17"/>
    <cellStyle name="Обычный 3 5 2" xfId="18"/>
    <cellStyle name="Обычный 4" xfId="19"/>
    <cellStyle name="Обычный 4 2" xfId="20"/>
    <cellStyle name="Обычный 5" xfId="21"/>
    <cellStyle name="Обычный 5 2" xfId="22"/>
    <cellStyle name="Обычный 6" xfId="23"/>
    <cellStyle name="Обычный 7" xfId="24"/>
    <cellStyle name="Обычный Лена" xfId="25"/>
    <cellStyle name="Процентный 2" xfId="26"/>
    <cellStyle name="Процентный 3" xfId="27"/>
    <cellStyle name="Финансовый 10" xfId="28"/>
    <cellStyle name="Финансовый 11" xfId="29"/>
    <cellStyle name="Финансовый 12" xfId="30"/>
    <cellStyle name="Финансовый 13" xfId="31"/>
    <cellStyle name="Финансовый 14" xfId="32"/>
    <cellStyle name="Финансовый 15" xfId="33"/>
    <cellStyle name="Финансовый 16" xfId="34"/>
    <cellStyle name="Финансовый 17" xfId="35"/>
    <cellStyle name="Финансовый 18" xfId="36"/>
    <cellStyle name="Финансовый 19" xfId="37"/>
    <cellStyle name="Финансовый 2" xfId="38"/>
    <cellStyle name="Финансовый 2 2" xfId="39"/>
    <cellStyle name="Финансовый 2 3" xfId="40"/>
    <cellStyle name="Финансовый 20" xfId="41"/>
    <cellStyle name="Финансовый 21" xfId="42"/>
    <cellStyle name="Финансовый 22" xfId="43"/>
    <cellStyle name="Финансовый 23" xfId="44"/>
    <cellStyle name="Финансовый 24" xfId="45"/>
    <cellStyle name="Финансовый 25" xfId="46"/>
    <cellStyle name="Финансовый 26" xfId="47"/>
    <cellStyle name="Финансовый 27" xfId="48"/>
    <cellStyle name="Финансовый 28" xfId="49"/>
    <cellStyle name="Финансовый 29" xfId="50"/>
    <cellStyle name="Финансовый 3" xfId="51"/>
    <cellStyle name="Финансовый 3 2" xfId="52"/>
    <cellStyle name="Финансовый 3 3" xfId="53"/>
    <cellStyle name="Финансовый 30" xfId="54"/>
    <cellStyle name="Финансовый 31" xfId="55"/>
    <cellStyle name="Финансовый 32" xfId="56"/>
    <cellStyle name="Финансовый 33" xfId="57"/>
    <cellStyle name="Финансовый 34" xfId="58"/>
    <cellStyle name="Финансовый 35" xfId="59"/>
    <cellStyle name="Финансовый 36" xfId="60"/>
    <cellStyle name="Финансовый 37" xfId="61"/>
    <cellStyle name="Финансовый 4" xfId="62"/>
    <cellStyle name="Финансовый 5" xfId="63"/>
    <cellStyle name="Финансовый 6" xfId="64"/>
    <cellStyle name="Финансовый 7" xfId="65"/>
    <cellStyle name="Финансовый 8" xfId="66"/>
    <cellStyle name="Финансовый 9" xfId="6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U202"/>
  <sheetViews>
    <sheetView tabSelected="1" zoomScale="80" zoomScaleNormal="80" zoomScaleSheetLayoutView="80" workbookViewId="0">
      <pane xSplit="11" ySplit="11" topLeftCell="L75" activePane="bottomRight" state="frozen"/>
      <selection activeCell="CM182" sqref="CM182"/>
      <selection pane="topRight" activeCell="CM182" sqref="CM182"/>
      <selection pane="bottomLeft" activeCell="CM182" sqref="CM182"/>
      <selection pane="bottomRight" activeCell="M16" sqref="M16"/>
    </sheetView>
  </sheetViews>
  <sheetFormatPr defaultRowHeight="15" x14ac:dyDescent="0.25"/>
  <cols>
    <col min="1" max="1" width="7.42578125" customWidth="1"/>
    <col min="2" max="2" width="8" style="1" customWidth="1"/>
    <col min="3" max="3" width="35.85546875" style="1" customWidth="1"/>
    <col min="4" max="4" width="11.85546875" style="1" customWidth="1"/>
    <col min="5" max="5" width="10" style="6" customWidth="1"/>
    <col min="6" max="6" width="9" style="1" customWidth="1"/>
    <col min="7" max="7" width="9" style="1" hidden="1" customWidth="1"/>
    <col min="8" max="11" width="5.85546875" style="1" customWidth="1"/>
    <col min="12" max="12" width="9.28515625" style="1" customWidth="1"/>
    <col min="13" max="13" width="15.85546875" style="1" customWidth="1"/>
    <col min="14" max="14" width="12.28515625" style="1" hidden="1" customWidth="1"/>
    <col min="15" max="15" width="14.7109375" style="1" hidden="1" customWidth="1"/>
    <col min="16" max="16" width="10.85546875" style="1" hidden="1" customWidth="1"/>
    <col min="17" max="17" width="14.5703125" style="1" hidden="1" customWidth="1"/>
    <col min="18" max="18" width="11.42578125" style="1" hidden="1" customWidth="1"/>
    <col min="19" max="19" width="13.7109375" style="1" hidden="1" customWidth="1"/>
    <col min="20" max="20" width="9.28515625" style="1" hidden="1" customWidth="1"/>
    <col min="21" max="21" width="15.140625" style="1" hidden="1" customWidth="1"/>
    <col min="22" max="22" width="10.5703125" style="1" hidden="1" customWidth="1"/>
    <col min="23" max="23" width="14" style="1" hidden="1" customWidth="1"/>
    <col min="24" max="24" width="10.140625" style="5" hidden="1" customWidth="1"/>
    <col min="25" max="25" width="13.42578125" style="5" hidden="1" customWidth="1"/>
    <col min="26" max="27" width="12.7109375" style="1" customWidth="1"/>
    <col min="28" max="29" width="12.85546875" style="1" hidden="1" customWidth="1"/>
    <col min="30" max="30" width="12.28515625" style="1" hidden="1" customWidth="1"/>
    <col min="31" max="31" width="14.5703125" style="1" hidden="1" customWidth="1"/>
    <col min="32" max="33" width="13.42578125" style="1" customWidth="1"/>
    <col min="34" max="34" width="10.5703125" style="1" hidden="1" customWidth="1"/>
    <col min="35" max="35" width="13.7109375" style="1" hidden="1" customWidth="1"/>
    <col min="36" max="36" width="13.5703125" style="5" hidden="1" customWidth="1"/>
    <col min="37" max="37" width="13.7109375" style="5" hidden="1" customWidth="1"/>
    <col min="38" max="38" width="12.28515625" style="1" customWidth="1"/>
    <col min="39" max="39" width="14.28515625" style="1" customWidth="1"/>
    <col min="40" max="41" width="13" style="1" hidden="1" customWidth="1"/>
    <col min="42" max="43" width="12.5703125" style="1" hidden="1" customWidth="1"/>
    <col min="44" max="44" width="13" style="1" hidden="1" customWidth="1"/>
    <col min="45" max="45" width="14.85546875" style="1" hidden="1" customWidth="1"/>
    <col min="46" max="47" width="12.5703125" style="6" hidden="1" customWidth="1"/>
    <col min="48" max="49" width="13.7109375" style="1" hidden="1" customWidth="1"/>
    <col min="50" max="51" width="13.28515625" style="1" hidden="1" customWidth="1"/>
    <col min="52" max="53" width="12.85546875" style="1" hidden="1" customWidth="1"/>
    <col min="54" max="54" width="10.85546875" style="1" hidden="1" customWidth="1"/>
    <col min="55" max="55" width="13.42578125" style="1" hidden="1" customWidth="1"/>
    <col min="56" max="57" width="13" style="1" hidden="1" customWidth="1"/>
    <col min="58" max="58" width="10" style="1" hidden="1" customWidth="1"/>
    <col min="59" max="59" width="15.7109375" style="1" hidden="1" customWidth="1"/>
    <col min="60" max="61" width="13.42578125" style="1" hidden="1" customWidth="1"/>
    <col min="62" max="64" width="12.5703125" style="1" hidden="1" customWidth="1"/>
    <col min="65" max="65" width="13.7109375" style="1" hidden="1" customWidth="1"/>
    <col min="66" max="66" width="9.5703125" style="1" hidden="1" customWidth="1"/>
    <col min="67" max="67" width="14.42578125" style="1" hidden="1" customWidth="1"/>
    <col min="68" max="69" width="13.5703125" style="1" hidden="1" customWidth="1"/>
    <col min="70" max="70" width="12.85546875" style="7" hidden="1" customWidth="1"/>
    <col min="71" max="73" width="12.85546875" style="1" hidden="1" customWidth="1"/>
    <col min="74" max="75" width="12.85546875" style="1" customWidth="1"/>
    <col min="76" max="76" width="10.5703125" style="1" hidden="1" customWidth="1"/>
    <col min="77" max="77" width="12.28515625" style="1" hidden="1" customWidth="1"/>
    <col min="78" max="78" width="12.140625" style="1" hidden="1" customWidth="1"/>
    <col min="79" max="79" width="13.5703125" style="1" hidden="1" customWidth="1"/>
    <col min="80" max="81" width="12.28515625" style="1" hidden="1" customWidth="1"/>
    <col min="82" max="83" width="14" style="1" customWidth="1"/>
    <col min="84" max="85" width="14" style="1" hidden="1" customWidth="1"/>
    <col min="86" max="88" width="12" style="1" hidden="1" customWidth="1"/>
    <col min="89" max="89" width="17" style="1" hidden="1" customWidth="1"/>
    <col min="90" max="91" width="12.28515625" style="1" hidden="1" customWidth="1"/>
    <col min="92" max="92" width="11.140625" style="1" hidden="1" customWidth="1"/>
    <col min="93" max="93" width="14.140625" style="1" hidden="1" customWidth="1"/>
    <col min="94" max="94" width="12.7109375" style="1" customWidth="1"/>
    <col min="95" max="95" width="14" style="1" customWidth="1"/>
    <col min="96" max="96" width="8.5703125" style="1" hidden="1" customWidth="1"/>
    <col min="97" max="97" width="12.5703125" style="1" hidden="1" customWidth="1"/>
    <col min="98" max="98" width="10.28515625" style="1" hidden="1" customWidth="1"/>
    <col min="99" max="99" width="16.7109375" style="1" hidden="1" customWidth="1"/>
  </cols>
  <sheetData>
    <row r="1" spans="1:99" x14ac:dyDescent="0.25">
      <c r="M1" s="170" t="s">
        <v>303</v>
      </c>
      <c r="N1" s="170"/>
      <c r="O1" s="170"/>
      <c r="P1" s="170"/>
      <c r="Q1" s="170"/>
      <c r="R1" s="170"/>
      <c r="S1" s="170"/>
      <c r="T1" s="170"/>
      <c r="U1" s="170"/>
      <c r="V1" s="170"/>
      <c r="W1" s="170"/>
      <c r="X1" s="170"/>
      <c r="Y1" s="170"/>
      <c r="Z1" s="170"/>
    </row>
    <row r="2" spans="1:99" x14ac:dyDescent="0.25">
      <c r="M2" s="171" t="s">
        <v>302</v>
      </c>
      <c r="N2" s="171"/>
      <c r="O2" s="171"/>
      <c r="P2" s="171"/>
      <c r="Q2" s="171"/>
      <c r="R2" s="171"/>
      <c r="S2" s="171"/>
      <c r="T2" s="171"/>
      <c r="U2" s="171"/>
      <c r="V2" s="171"/>
      <c r="W2" s="171"/>
      <c r="X2" s="171"/>
      <c r="Y2" s="171"/>
      <c r="Z2" s="171"/>
    </row>
    <row r="3" spans="1:99" ht="33.75" customHeight="1" x14ac:dyDescent="0.25">
      <c r="M3" s="171"/>
      <c r="N3" s="171"/>
      <c r="O3" s="171"/>
      <c r="P3" s="171"/>
      <c r="Q3" s="171"/>
      <c r="R3" s="171"/>
      <c r="S3" s="171"/>
      <c r="T3" s="171"/>
      <c r="U3" s="171"/>
      <c r="V3" s="171"/>
      <c r="W3" s="171"/>
      <c r="X3" s="171"/>
      <c r="Y3" s="171"/>
      <c r="Z3" s="171"/>
    </row>
    <row r="4" spans="1:99" ht="33.75" customHeight="1" x14ac:dyDescent="0.25">
      <c r="B4" s="169" t="s">
        <v>301</v>
      </c>
      <c r="C4" s="169"/>
      <c r="D4" s="169"/>
      <c r="E4" s="169"/>
      <c r="F4" s="169"/>
      <c r="G4" s="169"/>
      <c r="H4" s="169"/>
      <c r="I4" s="169"/>
      <c r="J4" s="169"/>
      <c r="K4" s="3"/>
      <c r="L4" s="4"/>
      <c r="M4" s="4"/>
      <c r="N4" s="3"/>
      <c r="O4" s="3"/>
      <c r="R4" s="3"/>
      <c r="V4" s="3"/>
      <c r="W4" s="3"/>
    </row>
    <row r="5" spans="1:99" s="8" customFormat="1" ht="19.5" hidden="1" customHeight="1" x14ac:dyDescent="0.3">
      <c r="B5" s="9"/>
      <c r="C5" s="2"/>
      <c r="D5" s="3"/>
      <c r="E5" s="3"/>
      <c r="F5" s="3"/>
      <c r="G5" s="3"/>
      <c r="H5" s="3"/>
      <c r="I5" s="3"/>
      <c r="J5" s="3"/>
      <c r="K5" s="3"/>
      <c r="L5" s="10"/>
      <c r="M5" s="10"/>
      <c r="N5" s="11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2">
        <f>AF189</f>
        <v>256</v>
      </c>
      <c r="AG5" s="12">
        <f t="shared" ref="AG5" si="0">AG189</f>
        <v>25339050.912</v>
      </c>
      <c r="AH5" s="13"/>
      <c r="AI5" s="14"/>
      <c r="AJ5" s="15"/>
      <c r="AK5" s="16"/>
      <c r="AL5" s="16"/>
      <c r="AM5" s="16"/>
      <c r="AN5" s="16"/>
      <c r="AO5" s="16"/>
      <c r="AP5" s="17"/>
      <c r="AQ5" s="18"/>
      <c r="AR5" s="18"/>
      <c r="AS5" s="18"/>
      <c r="AT5" s="18"/>
      <c r="AU5" s="18"/>
      <c r="AV5" s="18"/>
      <c r="AW5" s="18"/>
      <c r="AX5" s="16"/>
      <c r="AY5" s="16"/>
      <c r="AZ5" s="16"/>
      <c r="BA5" s="16"/>
      <c r="BB5" s="18"/>
      <c r="BC5" s="18"/>
      <c r="BD5" s="18"/>
      <c r="BE5" s="18"/>
      <c r="BF5" s="18"/>
      <c r="BG5" s="18"/>
      <c r="BH5" s="18"/>
      <c r="BI5" s="18"/>
      <c r="BJ5" s="16"/>
      <c r="BK5" s="16"/>
      <c r="BL5" s="18"/>
      <c r="BM5" s="18"/>
      <c r="BN5" s="18"/>
      <c r="BO5" s="18"/>
      <c r="BP5" s="16"/>
      <c r="BQ5" s="16"/>
      <c r="BR5" s="18"/>
      <c r="BS5" s="18"/>
      <c r="BT5" s="16"/>
      <c r="BU5" s="16"/>
      <c r="BV5" s="16"/>
      <c r="BW5" s="19"/>
      <c r="BX5" s="18"/>
      <c r="BY5" s="18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8"/>
      <c r="CK5" s="18"/>
      <c r="CL5" s="18"/>
      <c r="CM5" s="18"/>
      <c r="CN5" s="18"/>
      <c r="CO5" s="18"/>
      <c r="CP5" s="18"/>
      <c r="CQ5" s="18"/>
      <c r="CR5" s="18"/>
      <c r="CS5" s="20"/>
      <c r="CT5" s="9"/>
      <c r="CU5" s="9"/>
    </row>
    <row r="6" spans="1:99" ht="18.75" hidden="1" customHeight="1" x14ac:dyDescent="0.25">
      <c r="A6" s="21"/>
      <c r="B6" s="22"/>
      <c r="C6" s="23"/>
      <c r="D6" s="10"/>
      <c r="E6" s="10"/>
      <c r="F6" s="10"/>
      <c r="G6" s="10"/>
      <c r="H6" s="10"/>
      <c r="I6" s="10"/>
      <c r="J6" s="10"/>
      <c r="K6" s="10"/>
      <c r="L6" s="24"/>
      <c r="M6" s="24">
        <v>1</v>
      </c>
      <c r="N6" s="25"/>
      <c r="O6" s="24">
        <v>1</v>
      </c>
      <c r="P6" s="24"/>
      <c r="Q6" s="24">
        <v>1</v>
      </c>
      <c r="R6" s="24"/>
      <c r="S6" s="24">
        <v>1</v>
      </c>
      <c r="T6" s="24"/>
      <c r="U6" s="24">
        <v>1</v>
      </c>
      <c r="V6" s="24"/>
      <c r="W6" s="24">
        <v>1</v>
      </c>
      <c r="X6" s="24"/>
      <c r="Y6" s="24">
        <v>1</v>
      </c>
      <c r="Z6" s="24"/>
      <c r="AA6" s="24">
        <v>1</v>
      </c>
      <c r="AB6" s="24"/>
      <c r="AC6" s="24">
        <v>1</v>
      </c>
      <c r="AD6" s="24"/>
      <c r="AE6" s="24">
        <v>1</v>
      </c>
      <c r="AF6" s="24"/>
      <c r="AG6" s="24">
        <v>1</v>
      </c>
      <c r="AH6" s="24"/>
      <c r="AI6" s="24">
        <v>1</v>
      </c>
      <c r="AJ6" s="24"/>
      <c r="AK6" s="24">
        <v>1</v>
      </c>
      <c r="AL6" s="24"/>
      <c r="AM6" s="24">
        <v>1</v>
      </c>
      <c r="AN6" s="24"/>
      <c r="AO6" s="24">
        <v>1</v>
      </c>
      <c r="AP6" s="24"/>
      <c r="AQ6" s="24">
        <v>1</v>
      </c>
      <c r="AR6" s="24"/>
      <c r="AS6" s="24">
        <v>1</v>
      </c>
      <c r="AT6" s="24"/>
      <c r="AU6" s="24">
        <v>1</v>
      </c>
      <c r="AV6" s="24"/>
      <c r="AW6" s="24">
        <v>1</v>
      </c>
      <c r="AX6" s="24"/>
      <c r="AY6" s="24">
        <v>1</v>
      </c>
      <c r="AZ6" s="24"/>
      <c r="BA6" s="24">
        <v>1</v>
      </c>
      <c r="BB6" s="24"/>
      <c r="BC6" s="24">
        <v>1</v>
      </c>
      <c r="BD6" s="24"/>
      <c r="BE6" s="24">
        <v>1</v>
      </c>
      <c r="BF6" s="24"/>
      <c r="BG6" s="24">
        <v>1</v>
      </c>
      <c r="BH6" s="24"/>
      <c r="BI6" s="24">
        <v>1</v>
      </c>
      <c r="BJ6" s="24"/>
      <c r="BK6" s="26">
        <v>1</v>
      </c>
      <c r="BL6" s="27"/>
      <c r="BM6" s="24">
        <v>1</v>
      </c>
      <c r="BN6" s="24"/>
      <c r="BO6" s="24">
        <v>1</v>
      </c>
      <c r="BP6" s="24"/>
      <c r="BQ6" s="24">
        <v>1</v>
      </c>
      <c r="BR6" s="24"/>
      <c r="BS6" s="24">
        <v>1</v>
      </c>
      <c r="BT6" s="24"/>
      <c r="BU6" s="26">
        <v>1</v>
      </c>
      <c r="BV6" s="27"/>
      <c r="BW6" s="24">
        <v>1</v>
      </c>
      <c r="BX6" s="24"/>
      <c r="BY6" s="24">
        <v>1</v>
      </c>
      <c r="BZ6" s="24"/>
      <c r="CA6" s="24">
        <v>1</v>
      </c>
      <c r="CB6" s="24"/>
      <c r="CC6" s="24">
        <v>1</v>
      </c>
      <c r="CD6" s="24"/>
      <c r="CE6" s="24">
        <v>1</v>
      </c>
      <c r="CF6" s="24"/>
      <c r="CG6" s="24">
        <v>1</v>
      </c>
      <c r="CH6" s="24"/>
      <c r="CI6" s="24">
        <v>1</v>
      </c>
      <c r="CJ6" s="24"/>
      <c r="CK6" s="24">
        <v>1</v>
      </c>
      <c r="CL6" s="24"/>
      <c r="CM6" s="24">
        <v>1</v>
      </c>
      <c r="CN6" s="24"/>
      <c r="CO6" s="24">
        <v>1</v>
      </c>
      <c r="CP6" s="24"/>
      <c r="CQ6" s="24">
        <v>1</v>
      </c>
      <c r="CR6" s="24"/>
      <c r="CS6" s="24">
        <v>1</v>
      </c>
      <c r="CT6" s="24"/>
      <c r="CU6" s="24">
        <f>SUM(N6:CS6)</f>
        <v>42</v>
      </c>
    </row>
    <row r="7" spans="1:99" s="28" customFormat="1" ht="111" customHeight="1" x14ac:dyDescent="0.25">
      <c r="A7" s="196" t="s">
        <v>0</v>
      </c>
      <c r="B7" s="196" t="s">
        <v>1</v>
      </c>
      <c r="C7" s="199" t="s">
        <v>2</v>
      </c>
      <c r="D7" s="200" t="s">
        <v>3</v>
      </c>
      <c r="E7" s="203" t="s">
        <v>4</v>
      </c>
      <c r="F7" s="203" t="s">
        <v>5</v>
      </c>
      <c r="G7" s="192" t="s">
        <v>6</v>
      </c>
      <c r="H7" s="193" t="s">
        <v>7</v>
      </c>
      <c r="I7" s="194"/>
      <c r="J7" s="194"/>
      <c r="K7" s="195"/>
      <c r="L7" s="180" t="s">
        <v>8</v>
      </c>
      <c r="M7" s="181"/>
      <c r="N7" s="180" t="s">
        <v>9</v>
      </c>
      <c r="O7" s="181"/>
      <c r="P7" s="180" t="s">
        <v>10</v>
      </c>
      <c r="Q7" s="181"/>
      <c r="R7" s="180" t="s">
        <v>11</v>
      </c>
      <c r="S7" s="181"/>
      <c r="T7" s="180" t="s">
        <v>12</v>
      </c>
      <c r="U7" s="181"/>
      <c r="V7" s="182" t="s">
        <v>13</v>
      </c>
      <c r="W7" s="190"/>
      <c r="X7" s="191" t="s">
        <v>14</v>
      </c>
      <c r="Y7" s="191"/>
      <c r="Z7" s="180" t="s">
        <v>15</v>
      </c>
      <c r="AA7" s="181"/>
      <c r="AB7" s="180" t="s">
        <v>16</v>
      </c>
      <c r="AC7" s="181"/>
      <c r="AD7" s="180" t="s">
        <v>17</v>
      </c>
      <c r="AE7" s="181"/>
      <c r="AF7" s="180" t="s">
        <v>18</v>
      </c>
      <c r="AG7" s="181"/>
      <c r="AH7" s="180" t="s">
        <v>19</v>
      </c>
      <c r="AI7" s="181"/>
      <c r="AJ7" s="188" t="s">
        <v>20</v>
      </c>
      <c r="AK7" s="189"/>
      <c r="AL7" s="180" t="s">
        <v>21</v>
      </c>
      <c r="AM7" s="181"/>
      <c r="AN7" s="180" t="s">
        <v>22</v>
      </c>
      <c r="AO7" s="181"/>
      <c r="AP7" s="180" t="s">
        <v>23</v>
      </c>
      <c r="AQ7" s="181"/>
      <c r="AR7" s="180" t="s">
        <v>24</v>
      </c>
      <c r="AS7" s="181"/>
      <c r="AT7" s="180" t="s">
        <v>25</v>
      </c>
      <c r="AU7" s="181"/>
      <c r="AV7" s="188" t="s">
        <v>26</v>
      </c>
      <c r="AW7" s="189"/>
      <c r="AX7" s="180" t="s">
        <v>27</v>
      </c>
      <c r="AY7" s="181"/>
      <c r="AZ7" s="180" t="s">
        <v>28</v>
      </c>
      <c r="BA7" s="181"/>
      <c r="BB7" s="180" t="s">
        <v>29</v>
      </c>
      <c r="BC7" s="181"/>
      <c r="BD7" s="180" t="s">
        <v>30</v>
      </c>
      <c r="BE7" s="181"/>
      <c r="BF7" s="180" t="s">
        <v>31</v>
      </c>
      <c r="BG7" s="181"/>
      <c r="BH7" s="180" t="s">
        <v>32</v>
      </c>
      <c r="BI7" s="181"/>
      <c r="BJ7" s="180" t="s">
        <v>33</v>
      </c>
      <c r="BK7" s="181"/>
      <c r="BL7" s="180" t="s">
        <v>34</v>
      </c>
      <c r="BM7" s="181"/>
      <c r="BN7" s="180" t="s">
        <v>35</v>
      </c>
      <c r="BO7" s="181"/>
      <c r="BP7" s="180" t="s">
        <v>36</v>
      </c>
      <c r="BQ7" s="181"/>
      <c r="BR7" s="180" t="s">
        <v>37</v>
      </c>
      <c r="BS7" s="181"/>
      <c r="BT7" s="180" t="s">
        <v>38</v>
      </c>
      <c r="BU7" s="181"/>
      <c r="BV7" s="180" t="s">
        <v>39</v>
      </c>
      <c r="BW7" s="181"/>
      <c r="BX7" s="180" t="s">
        <v>40</v>
      </c>
      <c r="BY7" s="181"/>
      <c r="BZ7" s="180" t="s">
        <v>41</v>
      </c>
      <c r="CA7" s="181"/>
      <c r="CB7" s="180" t="s">
        <v>42</v>
      </c>
      <c r="CC7" s="181"/>
      <c r="CD7" s="180" t="s">
        <v>43</v>
      </c>
      <c r="CE7" s="181"/>
      <c r="CF7" s="180" t="s">
        <v>44</v>
      </c>
      <c r="CG7" s="181"/>
      <c r="CH7" s="180" t="s">
        <v>45</v>
      </c>
      <c r="CI7" s="181"/>
      <c r="CJ7" s="180" t="s">
        <v>46</v>
      </c>
      <c r="CK7" s="181"/>
      <c r="CL7" s="180" t="s">
        <v>47</v>
      </c>
      <c r="CM7" s="181"/>
      <c r="CN7" s="180" t="s">
        <v>48</v>
      </c>
      <c r="CO7" s="181"/>
      <c r="CP7" s="180" t="s">
        <v>49</v>
      </c>
      <c r="CQ7" s="181"/>
      <c r="CR7" s="182" t="s">
        <v>50</v>
      </c>
      <c r="CS7" s="183"/>
      <c r="CT7" s="184" t="s">
        <v>51</v>
      </c>
      <c r="CU7" s="184"/>
    </row>
    <row r="8" spans="1:99" s="30" customFormat="1" ht="21" customHeight="1" x14ac:dyDescent="0.25">
      <c r="A8" s="197"/>
      <c r="B8" s="197"/>
      <c r="C8" s="199"/>
      <c r="D8" s="201"/>
      <c r="E8" s="203"/>
      <c r="F8" s="203"/>
      <c r="G8" s="192"/>
      <c r="H8" s="185" t="s">
        <v>52</v>
      </c>
      <c r="I8" s="186"/>
      <c r="J8" s="186"/>
      <c r="K8" s="187"/>
      <c r="L8" s="176" t="s">
        <v>53</v>
      </c>
      <c r="M8" s="177"/>
      <c r="N8" s="176" t="s">
        <v>54</v>
      </c>
      <c r="O8" s="177"/>
      <c r="P8" s="176" t="s">
        <v>55</v>
      </c>
      <c r="Q8" s="177"/>
      <c r="R8" s="176" t="s">
        <v>56</v>
      </c>
      <c r="S8" s="177"/>
      <c r="T8" s="176" t="s">
        <v>57</v>
      </c>
      <c r="U8" s="177"/>
      <c r="V8" s="176" t="s">
        <v>58</v>
      </c>
      <c r="W8" s="177"/>
      <c r="X8" s="176" t="s">
        <v>59</v>
      </c>
      <c r="Y8" s="177"/>
      <c r="Z8" s="176" t="s">
        <v>60</v>
      </c>
      <c r="AA8" s="177"/>
      <c r="AB8" s="176" t="s">
        <v>61</v>
      </c>
      <c r="AC8" s="177"/>
      <c r="AD8" s="176" t="s">
        <v>62</v>
      </c>
      <c r="AE8" s="177"/>
      <c r="AF8" s="176" t="s">
        <v>63</v>
      </c>
      <c r="AG8" s="177"/>
      <c r="AH8" s="176" t="s">
        <v>64</v>
      </c>
      <c r="AI8" s="177"/>
      <c r="AJ8" s="176" t="s">
        <v>65</v>
      </c>
      <c r="AK8" s="177"/>
      <c r="AL8" s="176" t="s">
        <v>66</v>
      </c>
      <c r="AM8" s="177"/>
      <c r="AN8" s="176" t="s">
        <v>67</v>
      </c>
      <c r="AO8" s="177"/>
      <c r="AP8" s="176" t="s">
        <v>68</v>
      </c>
      <c r="AQ8" s="177"/>
      <c r="AR8" s="176" t="s">
        <v>69</v>
      </c>
      <c r="AS8" s="177"/>
      <c r="AT8" s="176" t="s">
        <v>70</v>
      </c>
      <c r="AU8" s="177"/>
      <c r="AV8" s="176" t="s">
        <v>71</v>
      </c>
      <c r="AW8" s="177"/>
      <c r="AX8" s="176" t="s">
        <v>72</v>
      </c>
      <c r="AY8" s="177"/>
      <c r="AZ8" s="176" t="s">
        <v>73</v>
      </c>
      <c r="BA8" s="177"/>
      <c r="BB8" s="176" t="s">
        <v>74</v>
      </c>
      <c r="BC8" s="177"/>
      <c r="BD8" s="176" t="s">
        <v>75</v>
      </c>
      <c r="BE8" s="177"/>
      <c r="BF8" s="176" t="s">
        <v>76</v>
      </c>
      <c r="BG8" s="177"/>
      <c r="BH8" s="176" t="s">
        <v>77</v>
      </c>
      <c r="BI8" s="177"/>
      <c r="BJ8" s="176" t="s">
        <v>78</v>
      </c>
      <c r="BK8" s="177"/>
      <c r="BL8" s="176" t="s">
        <v>79</v>
      </c>
      <c r="BM8" s="177"/>
      <c r="BN8" s="176" t="s">
        <v>80</v>
      </c>
      <c r="BO8" s="177"/>
      <c r="BP8" s="176" t="s">
        <v>81</v>
      </c>
      <c r="BQ8" s="177"/>
      <c r="BR8" s="176" t="s">
        <v>82</v>
      </c>
      <c r="BS8" s="177"/>
      <c r="BT8" s="176" t="s">
        <v>83</v>
      </c>
      <c r="BU8" s="177"/>
      <c r="BV8" s="176" t="s">
        <v>84</v>
      </c>
      <c r="BW8" s="177"/>
      <c r="BX8" s="176" t="s">
        <v>85</v>
      </c>
      <c r="BY8" s="177"/>
      <c r="BZ8" s="176" t="s">
        <v>86</v>
      </c>
      <c r="CA8" s="177"/>
      <c r="CB8" s="176" t="s">
        <v>87</v>
      </c>
      <c r="CC8" s="177"/>
      <c r="CD8" s="176" t="s">
        <v>88</v>
      </c>
      <c r="CE8" s="177"/>
      <c r="CF8" s="176" t="s">
        <v>89</v>
      </c>
      <c r="CG8" s="177"/>
      <c r="CH8" s="176" t="s">
        <v>90</v>
      </c>
      <c r="CI8" s="177"/>
      <c r="CJ8" s="176" t="s">
        <v>91</v>
      </c>
      <c r="CK8" s="177"/>
      <c r="CL8" s="176" t="s">
        <v>92</v>
      </c>
      <c r="CM8" s="177"/>
      <c r="CN8" s="176" t="s">
        <v>93</v>
      </c>
      <c r="CO8" s="177"/>
      <c r="CP8" s="176" t="s">
        <v>94</v>
      </c>
      <c r="CQ8" s="177"/>
      <c r="CR8" s="176" t="s">
        <v>95</v>
      </c>
      <c r="CS8" s="177"/>
      <c r="CT8" s="29"/>
      <c r="CU8" s="29"/>
    </row>
    <row r="9" spans="1:99" s="30" customFormat="1" ht="23.25" hidden="1" customHeight="1" x14ac:dyDescent="0.25">
      <c r="A9" s="197"/>
      <c r="B9" s="197"/>
      <c r="C9" s="199"/>
      <c r="D9" s="201"/>
      <c r="E9" s="203"/>
      <c r="F9" s="203"/>
      <c r="G9" s="192"/>
      <c r="H9" s="178" t="s">
        <v>96</v>
      </c>
      <c r="I9" s="178" t="s">
        <v>97</v>
      </c>
      <c r="J9" s="178" t="s">
        <v>98</v>
      </c>
      <c r="K9" s="178" t="s">
        <v>99</v>
      </c>
      <c r="L9" s="174"/>
      <c r="M9" s="175"/>
      <c r="N9" s="174"/>
      <c r="O9" s="175"/>
      <c r="P9" s="174"/>
      <c r="Q9" s="175"/>
      <c r="R9" s="174"/>
      <c r="S9" s="175"/>
      <c r="T9" s="174"/>
      <c r="U9" s="175"/>
      <c r="V9" s="174"/>
      <c r="W9" s="175"/>
      <c r="X9" s="174"/>
      <c r="Y9" s="175"/>
      <c r="Z9" s="174"/>
      <c r="AA9" s="175"/>
      <c r="AB9" s="174"/>
      <c r="AC9" s="175"/>
      <c r="AD9" s="174"/>
      <c r="AE9" s="175"/>
      <c r="AF9" s="174"/>
      <c r="AG9" s="175"/>
      <c r="AH9" s="174"/>
      <c r="AI9" s="175"/>
      <c r="AJ9" s="174"/>
      <c r="AK9" s="175"/>
      <c r="AL9" s="174"/>
      <c r="AM9" s="175"/>
      <c r="AN9" s="174"/>
      <c r="AO9" s="175"/>
      <c r="AP9" s="174"/>
      <c r="AQ9" s="175"/>
      <c r="AR9" s="174"/>
      <c r="AS9" s="175"/>
      <c r="AT9" s="174"/>
      <c r="AU9" s="175"/>
      <c r="AV9" s="174"/>
      <c r="AW9" s="175"/>
      <c r="AX9" s="174"/>
      <c r="AY9" s="175"/>
      <c r="AZ9" s="174"/>
      <c r="BA9" s="175"/>
      <c r="BB9" s="174"/>
      <c r="BC9" s="175"/>
      <c r="BD9" s="174"/>
      <c r="BE9" s="175"/>
      <c r="BF9" s="174"/>
      <c r="BG9" s="175"/>
      <c r="BH9" s="174"/>
      <c r="BI9" s="175"/>
      <c r="BJ9" s="174"/>
      <c r="BK9" s="175"/>
      <c r="BL9" s="174"/>
      <c r="BM9" s="175"/>
      <c r="BN9" s="174"/>
      <c r="BO9" s="175"/>
      <c r="BP9" s="174"/>
      <c r="BQ9" s="175"/>
      <c r="BR9" s="174"/>
      <c r="BS9" s="175"/>
      <c r="BT9" s="174"/>
      <c r="BU9" s="175"/>
      <c r="BV9" s="174"/>
      <c r="BW9" s="175"/>
      <c r="BX9" s="174"/>
      <c r="BY9" s="175"/>
      <c r="BZ9" s="174"/>
      <c r="CA9" s="175"/>
      <c r="CB9" s="174"/>
      <c r="CC9" s="175"/>
      <c r="CD9" s="174"/>
      <c r="CE9" s="175"/>
      <c r="CF9" s="174"/>
      <c r="CG9" s="175"/>
      <c r="CH9" s="174"/>
      <c r="CI9" s="175"/>
      <c r="CJ9" s="174"/>
      <c r="CK9" s="175"/>
      <c r="CL9" s="174"/>
      <c r="CM9" s="175"/>
      <c r="CN9" s="174"/>
      <c r="CO9" s="175"/>
      <c r="CP9" s="174"/>
      <c r="CQ9" s="175"/>
      <c r="CR9" s="174" t="s">
        <v>100</v>
      </c>
      <c r="CS9" s="175"/>
      <c r="CT9" s="29"/>
      <c r="CU9" s="29"/>
    </row>
    <row r="10" spans="1:99" ht="60" x14ac:dyDescent="0.25">
      <c r="A10" s="198"/>
      <c r="B10" s="198"/>
      <c r="C10" s="199"/>
      <c r="D10" s="202"/>
      <c r="E10" s="203"/>
      <c r="F10" s="203"/>
      <c r="G10" s="192"/>
      <c r="H10" s="179"/>
      <c r="I10" s="179"/>
      <c r="J10" s="179"/>
      <c r="K10" s="179"/>
      <c r="L10" s="31" t="s">
        <v>101</v>
      </c>
      <c r="M10" s="31" t="s">
        <v>102</v>
      </c>
      <c r="N10" s="31" t="s">
        <v>101</v>
      </c>
      <c r="O10" s="31" t="s">
        <v>102</v>
      </c>
      <c r="P10" s="31" t="s">
        <v>101</v>
      </c>
      <c r="Q10" s="31" t="s">
        <v>102</v>
      </c>
      <c r="R10" s="31" t="s">
        <v>101</v>
      </c>
      <c r="S10" s="31" t="s">
        <v>102</v>
      </c>
      <c r="T10" s="31" t="s">
        <v>101</v>
      </c>
      <c r="U10" s="31" t="s">
        <v>102</v>
      </c>
      <c r="V10" s="32" t="s">
        <v>103</v>
      </c>
      <c r="W10" s="33" t="s">
        <v>102</v>
      </c>
      <c r="X10" s="31" t="s">
        <v>101</v>
      </c>
      <c r="Y10" s="31" t="s">
        <v>102</v>
      </c>
      <c r="Z10" s="31" t="s">
        <v>101</v>
      </c>
      <c r="AA10" s="31" t="s">
        <v>102</v>
      </c>
      <c r="AB10" s="31" t="s">
        <v>101</v>
      </c>
      <c r="AC10" s="31" t="s">
        <v>102</v>
      </c>
      <c r="AD10" s="31" t="s">
        <v>101</v>
      </c>
      <c r="AE10" s="31" t="s">
        <v>102</v>
      </c>
      <c r="AF10" s="31" t="s">
        <v>101</v>
      </c>
      <c r="AG10" s="31" t="s">
        <v>102</v>
      </c>
      <c r="AH10" s="31" t="s">
        <v>101</v>
      </c>
      <c r="AI10" s="31" t="s">
        <v>102</v>
      </c>
      <c r="AJ10" s="31" t="s">
        <v>101</v>
      </c>
      <c r="AK10" s="31" t="s">
        <v>102</v>
      </c>
      <c r="AL10" s="31" t="s">
        <v>101</v>
      </c>
      <c r="AM10" s="31" t="s">
        <v>102</v>
      </c>
      <c r="AN10" s="31" t="s">
        <v>101</v>
      </c>
      <c r="AO10" s="31" t="s">
        <v>102</v>
      </c>
      <c r="AP10" s="31" t="s">
        <v>101</v>
      </c>
      <c r="AQ10" s="31" t="s">
        <v>102</v>
      </c>
      <c r="AR10" s="31" t="s">
        <v>101</v>
      </c>
      <c r="AS10" s="31" t="s">
        <v>102</v>
      </c>
      <c r="AT10" s="31" t="s">
        <v>101</v>
      </c>
      <c r="AU10" s="31" t="s">
        <v>102</v>
      </c>
      <c r="AV10" s="32" t="s">
        <v>103</v>
      </c>
      <c r="AW10" s="33" t="s">
        <v>102</v>
      </c>
      <c r="AX10" s="31" t="s">
        <v>101</v>
      </c>
      <c r="AY10" s="31" t="s">
        <v>102</v>
      </c>
      <c r="AZ10" s="31" t="s">
        <v>101</v>
      </c>
      <c r="BA10" s="31" t="s">
        <v>102</v>
      </c>
      <c r="BB10" s="31" t="s">
        <v>101</v>
      </c>
      <c r="BC10" s="31" t="s">
        <v>102</v>
      </c>
      <c r="BD10" s="31" t="s">
        <v>101</v>
      </c>
      <c r="BE10" s="31" t="s">
        <v>102</v>
      </c>
      <c r="BF10" s="31" t="s">
        <v>101</v>
      </c>
      <c r="BG10" s="31" t="s">
        <v>102</v>
      </c>
      <c r="BH10" s="31" t="s">
        <v>101</v>
      </c>
      <c r="BI10" s="31" t="s">
        <v>102</v>
      </c>
      <c r="BJ10" s="31" t="s">
        <v>101</v>
      </c>
      <c r="BK10" s="31" t="s">
        <v>102</v>
      </c>
      <c r="BL10" s="31" t="s">
        <v>101</v>
      </c>
      <c r="BM10" s="31" t="s">
        <v>102</v>
      </c>
      <c r="BN10" s="31" t="s">
        <v>101</v>
      </c>
      <c r="BO10" s="31" t="s">
        <v>102</v>
      </c>
      <c r="BP10" s="31" t="s">
        <v>101</v>
      </c>
      <c r="BQ10" s="31" t="s">
        <v>102</v>
      </c>
      <c r="BR10" s="31" t="s">
        <v>101</v>
      </c>
      <c r="BS10" s="31" t="s">
        <v>102</v>
      </c>
      <c r="BT10" s="31" t="s">
        <v>101</v>
      </c>
      <c r="BU10" s="31" t="s">
        <v>102</v>
      </c>
      <c r="BV10" s="31" t="s">
        <v>101</v>
      </c>
      <c r="BW10" s="31" t="s">
        <v>102</v>
      </c>
      <c r="BX10" s="31" t="s">
        <v>101</v>
      </c>
      <c r="BY10" s="31" t="s">
        <v>102</v>
      </c>
      <c r="BZ10" s="31" t="s">
        <v>101</v>
      </c>
      <c r="CA10" s="31" t="s">
        <v>102</v>
      </c>
      <c r="CB10" s="31" t="s">
        <v>101</v>
      </c>
      <c r="CC10" s="31" t="s">
        <v>102</v>
      </c>
      <c r="CD10" s="31" t="s">
        <v>101</v>
      </c>
      <c r="CE10" s="31" t="s">
        <v>102</v>
      </c>
      <c r="CF10" s="31" t="s">
        <v>101</v>
      </c>
      <c r="CG10" s="31" t="s">
        <v>102</v>
      </c>
      <c r="CH10" s="31" t="s">
        <v>101</v>
      </c>
      <c r="CI10" s="31" t="s">
        <v>102</v>
      </c>
      <c r="CJ10" s="31" t="s">
        <v>101</v>
      </c>
      <c r="CK10" s="31" t="s">
        <v>102</v>
      </c>
      <c r="CL10" s="31" t="s">
        <v>101</v>
      </c>
      <c r="CM10" s="31" t="s">
        <v>102</v>
      </c>
      <c r="CN10" s="31" t="s">
        <v>101</v>
      </c>
      <c r="CO10" s="31" t="s">
        <v>102</v>
      </c>
      <c r="CP10" s="31" t="s">
        <v>101</v>
      </c>
      <c r="CQ10" s="34" t="s">
        <v>102</v>
      </c>
      <c r="CR10" s="31" t="s">
        <v>101</v>
      </c>
      <c r="CS10" s="31" t="s">
        <v>102</v>
      </c>
      <c r="CT10" s="34" t="s">
        <v>101</v>
      </c>
      <c r="CU10" s="34" t="s">
        <v>102</v>
      </c>
    </row>
    <row r="11" spans="1:99" s="204" customFormat="1" hidden="1" x14ac:dyDescent="0.25">
      <c r="B11" s="205"/>
      <c r="C11" s="206" t="s">
        <v>104</v>
      </c>
      <c r="D11" s="207"/>
      <c r="E11" s="208"/>
      <c r="F11" s="208"/>
      <c r="G11" s="208"/>
      <c r="H11" s="208"/>
      <c r="I11" s="209"/>
      <c r="J11" s="209"/>
      <c r="K11" s="209"/>
      <c r="L11" s="210"/>
      <c r="M11" s="210">
        <v>1</v>
      </c>
      <c r="N11" s="210"/>
      <c r="O11" s="210">
        <v>1</v>
      </c>
      <c r="P11" s="210"/>
      <c r="Q11" s="210">
        <v>1</v>
      </c>
      <c r="R11" s="210"/>
      <c r="S11" s="210">
        <v>1</v>
      </c>
      <c r="T11" s="210"/>
      <c r="U11" s="210">
        <v>1</v>
      </c>
      <c r="V11" s="211"/>
      <c r="W11" s="210">
        <v>1</v>
      </c>
      <c r="X11" s="210"/>
      <c r="Y11" s="210">
        <v>1</v>
      </c>
      <c r="Z11" s="210"/>
      <c r="AA11" s="210">
        <v>1</v>
      </c>
      <c r="AB11" s="210"/>
      <c r="AC11" s="210">
        <v>1</v>
      </c>
      <c r="AD11" s="210"/>
      <c r="AE11" s="210">
        <v>1</v>
      </c>
      <c r="AF11" s="210"/>
      <c r="AG11" s="210">
        <v>1</v>
      </c>
      <c r="AH11" s="210"/>
      <c r="AI11" s="210">
        <v>1</v>
      </c>
      <c r="AJ11" s="212"/>
      <c r="AK11" s="210">
        <v>1</v>
      </c>
      <c r="AL11" s="210"/>
      <c r="AM11" s="210">
        <v>1</v>
      </c>
      <c r="AN11" s="210"/>
      <c r="AO11" s="210">
        <v>1</v>
      </c>
      <c r="AP11" s="210"/>
      <c r="AQ11" s="210">
        <v>1</v>
      </c>
      <c r="AR11" s="210"/>
      <c r="AS11" s="210">
        <v>1</v>
      </c>
      <c r="AT11" s="210"/>
      <c r="AU11" s="210">
        <v>1</v>
      </c>
      <c r="AV11" s="213"/>
      <c r="AW11" s="213">
        <v>1</v>
      </c>
      <c r="AX11" s="210"/>
      <c r="AY11" s="210">
        <v>1</v>
      </c>
      <c r="AZ11" s="210"/>
      <c r="BA11" s="210">
        <v>1</v>
      </c>
      <c r="BB11" s="210"/>
      <c r="BC11" s="210">
        <v>1</v>
      </c>
      <c r="BD11" s="210"/>
      <c r="BE11" s="210">
        <v>1</v>
      </c>
      <c r="BF11" s="210"/>
      <c r="BG11" s="213">
        <v>1</v>
      </c>
      <c r="BH11" s="210"/>
      <c r="BI11" s="210">
        <v>1</v>
      </c>
      <c r="BJ11" s="210"/>
      <c r="BK11" s="210">
        <v>1</v>
      </c>
      <c r="BL11" s="210"/>
      <c r="BM11" s="210">
        <v>1</v>
      </c>
      <c r="BN11" s="210"/>
      <c r="BO11" s="210">
        <v>1</v>
      </c>
      <c r="BP11" s="210"/>
      <c r="BQ11" s="210">
        <v>1</v>
      </c>
      <c r="BR11" s="210"/>
      <c r="BS11" s="210">
        <v>1</v>
      </c>
      <c r="BT11" s="210"/>
      <c r="BU11" s="210">
        <v>1</v>
      </c>
      <c r="BV11" s="210"/>
      <c r="BW11" s="210">
        <v>1</v>
      </c>
      <c r="BX11" s="210"/>
      <c r="BY11" s="213">
        <v>1</v>
      </c>
      <c r="BZ11" s="210"/>
      <c r="CA11" s="213">
        <v>1</v>
      </c>
      <c r="CB11" s="210"/>
      <c r="CC11" s="210">
        <v>1</v>
      </c>
      <c r="CD11" s="210"/>
      <c r="CE11" s="210">
        <v>1</v>
      </c>
      <c r="CF11" s="210"/>
      <c r="CG11" s="213">
        <v>1</v>
      </c>
      <c r="CH11" s="210"/>
      <c r="CI11" s="213">
        <v>1</v>
      </c>
      <c r="CJ11" s="210"/>
      <c r="CK11" s="210">
        <v>1</v>
      </c>
      <c r="CL11" s="210"/>
      <c r="CM11" s="210">
        <v>1</v>
      </c>
      <c r="CN11" s="210"/>
      <c r="CO11" s="210">
        <v>1</v>
      </c>
      <c r="CP11" s="210"/>
      <c r="CQ11" s="210">
        <v>1</v>
      </c>
      <c r="CR11" s="210"/>
      <c r="CS11" s="210">
        <v>1</v>
      </c>
      <c r="CT11" s="205"/>
      <c r="CU11" s="205"/>
    </row>
    <row r="12" spans="1:99" s="46" customFormat="1" x14ac:dyDescent="0.25">
      <c r="A12" s="36">
        <v>1</v>
      </c>
      <c r="B12" s="36">
        <v>1</v>
      </c>
      <c r="C12" s="37" t="s">
        <v>105</v>
      </c>
      <c r="D12" s="38"/>
      <c r="E12" s="39">
        <v>0.5</v>
      </c>
      <c r="F12" s="39">
        <v>1</v>
      </c>
      <c r="G12" s="40"/>
      <c r="H12" s="40"/>
      <c r="I12" s="40"/>
      <c r="J12" s="40"/>
      <c r="K12" s="40"/>
      <c r="L12" s="41"/>
      <c r="M12" s="42"/>
      <c r="N12" s="42"/>
      <c r="O12" s="42"/>
      <c r="P12" s="42"/>
      <c r="Q12" s="42"/>
      <c r="R12" s="41"/>
      <c r="S12" s="42"/>
      <c r="T12" s="42"/>
      <c r="U12" s="42"/>
      <c r="V12" s="42"/>
      <c r="W12" s="42"/>
      <c r="X12" s="42"/>
      <c r="Y12" s="42"/>
      <c r="Z12" s="41"/>
      <c r="AA12" s="42"/>
      <c r="AB12" s="42"/>
      <c r="AC12" s="42"/>
      <c r="AD12" s="42"/>
      <c r="AE12" s="42"/>
      <c r="AF12" s="41"/>
      <c r="AG12" s="42"/>
      <c r="AH12" s="41"/>
      <c r="AI12" s="42"/>
      <c r="AJ12" s="41"/>
      <c r="AK12" s="42"/>
      <c r="AL12" s="41"/>
      <c r="AM12" s="42"/>
      <c r="AN12" s="42"/>
      <c r="AO12" s="42"/>
      <c r="AP12" s="42"/>
      <c r="AQ12" s="42"/>
      <c r="AR12" s="42"/>
      <c r="AS12" s="42"/>
      <c r="AT12" s="43"/>
      <c r="AU12" s="42"/>
      <c r="AV12" s="42"/>
      <c r="AW12" s="42"/>
      <c r="AX12" s="41"/>
      <c r="AY12" s="42"/>
      <c r="AZ12" s="42"/>
      <c r="BA12" s="42"/>
      <c r="BB12" s="42"/>
      <c r="BC12" s="42"/>
      <c r="BD12" s="42"/>
      <c r="BE12" s="42"/>
      <c r="BF12" s="42"/>
      <c r="BG12" s="42"/>
      <c r="BH12" s="42"/>
      <c r="BI12" s="42"/>
      <c r="BJ12" s="42"/>
      <c r="BK12" s="42"/>
      <c r="BL12" s="41"/>
      <c r="BM12" s="42"/>
      <c r="BN12" s="44"/>
      <c r="BO12" s="42"/>
      <c r="BP12" s="42"/>
      <c r="BQ12" s="42"/>
      <c r="BR12" s="41"/>
      <c r="BS12" s="42"/>
      <c r="BT12" s="41"/>
      <c r="BU12" s="42"/>
      <c r="BV12" s="41"/>
      <c r="BW12" s="42"/>
      <c r="BX12" s="45"/>
      <c r="BY12" s="42"/>
      <c r="BZ12" s="42"/>
      <c r="CA12" s="42"/>
      <c r="CB12" s="42"/>
      <c r="CC12" s="42"/>
      <c r="CD12" s="41"/>
      <c r="CE12" s="42"/>
      <c r="CF12" s="42"/>
      <c r="CG12" s="42"/>
      <c r="CH12" s="42"/>
      <c r="CI12" s="42"/>
      <c r="CJ12" s="41"/>
      <c r="CK12" s="42"/>
      <c r="CL12" s="42"/>
      <c r="CM12" s="42"/>
      <c r="CN12" s="41"/>
      <c r="CO12" s="42"/>
      <c r="CP12" s="41"/>
      <c r="CQ12" s="42"/>
      <c r="CR12" s="42"/>
      <c r="CS12" s="42"/>
      <c r="CT12" s="42"/>
      <c r="CU12" s="42"/>
    </row>
    <row r="13" spans="1:99" s="46" customFormat="1" x14ac:dyDescent="0.25">
      <c r="A13" s="36">
        <v>2</v>
      </c>
      <c r="B13" s="36"/>
      <c r="C13" s="37" t="s">
        <v>106</v>
      </c>
      <c r="D13" s="38"/>
      <c r="E13" s="39">
        <v>0.8</v>
      </c>
      <c r="F13" s="39">
        <v>1</v>
      </c>
      <c r="G13" s="40"/>
      <c r="H13" s="40"/>
      <c r="I13" s="40"/>
      <c r="J13" s="40"/>
      <c r="K13" s="40"/>
      <c r="L13" s="47">
        <f t="shared" ref="L13:BW13" si="1">L14+L15+L16+L17+L18+L25+L26</f>
        <v>105</v>
      </c>
      <c r="M13" s="48">
        <f t="shared" si="1"/>
        <v>1617646.8</v>
      </c>
      <c r="N13" s="48">
        <f t="shared" si="1"/>
        <v>0</v>
      </c>
      <c r="O13" s="48">
        <f t="shared" si="1"/>
        <v>0</v>
      </c>
      <c r="P13" s="48">
        <f t="shared" si="1"/>
        <v>0</v>
      </c>
      <c r="Q13" s="48">
        <f t="shared" si="1"/>
        <v>0</v>
      </c>
      <c r="R13" s="47">
        <f t="shared" si="1"/>
        <v>0</v>
      </c>
      <c r="S13" s="48">
        <f t="shared" si="1"/>
        <v>0</v>
      </c>
      <c r="T13" s="48">
        <f t="shared" si="1"/>
        <v>989</v>
      </c>
      <c r="U13" s="48">
        <f t="shared" si="1"/>
        <v>113555282.37759998</v>
      </c>
      <c r="V13" s="48">
        <f t="shared" si="1"/>
        <v>0</v>
      </c>
      <c r="W13" s="48">
        <f t="shared" si="1"/>
        <v>0</v>
      </c>
      <c r="X13" s="48">
        <f t="shared" si="1"/>
        <v>0</v>
      </c>
      <c r="Y13" s="48">
        <f t="shared" si="1"/>
        <v>0</v>
      </c>
      <c r="Z13" s="47">
        <f t="shared" si="1"/>
        <v>0</v>
      </c>
      <c r="AA13" s="48">
        <f t="shared" si="1"/>
        <v>0</v>
      </c>
      <c r="AB13" s="48">
        <f t="shared" si="1"/>
        <v>0</v>
      </c>
      <c r="AC13" s="48">
        <f t="shared" si="1"/>
        <v>0</v>
      </c>
      <c r="AD13" s="48">
        <f t="shared" si="1"/>
        <v>100</v>
      </c>
      <c r="AE13" s="48">
        <f t="shared" si="1"/>
        <v>1671488</v>
      </c>
      <c r="AF13" s="47">
        <f t="shared" si="1"/>
        <v>0</v>
      </c>
      <c r="AG13" s="48">
        <f t="shared" si="1"/>
        <v>0</v>
      </c>
      <c r="AH13" s="47">
        <f t="shared" si="1"/>
        <v>187</v>
      </c>
      <c r="AI13" s="48">
        <f t="shared" si="1"/>
        <v>2708389.1519999998</v>
      </c>
      <c r="AJ13" s="47">
        <v>0</v>
      </c>
      <c r="AK13" s="48">
        <f t="shared" si="1"/>
        <v>0</v>
      </c>
      <c r="AL13" s="47">
        <f t="shared" si="1"/>
        <v>1716</v>
      </c>
      <c r="AM13" s="48">
        <f t="shared" si="1"/>
        <v>18134198.319999997</v>
      </c>
      <c r="AN13" s="48">
        <f t="shared" si="1"/>
        <v>870</v>
      </c>
      <c r="AO13" s="48">
        <f t="shared" si="1"/>
        <v>11605591.199999999</v>
      </c>
      <c r="AP13" s="48">
        <f t="shared" si="1"/>
        <v>0</v>
      </c>
      <c r="AQ13" s="48">
        <f t="shared" si="1"/>
        <v>0</v>
      </c>
      <c r="AR13" s="48">
        <f t="shared" si="1"/>
        <v>0</v>
      </c>
      <c r="AS13" s="48">
        <f t="shared" si="1"/>
        <v>0</v>
      </c>
      <c r="AT13" s="48">
        <f t="shared" si="1"/>
        <v>0</v>
      </c>
      <c r="AU13" s="48">
        <f t="shared" si="1"/>
        <v>0</v>
      </c>
      <c r="AV13" s="48">
        <f t="shared" si="1"/>
        <v>0</v>
      </c>
      <c r="AW13" s="48">
        <f t="shared" si="1"/>
        <v>0</v>
      </c>
      <c r="AX13" s="47">
        <f t="shared" si="1"/>
        <v>16</v>
      </c>
      <c r="AY13" s="48">
        <f t="shared" si="1"/>
        <v>182577.91999999998</v>
      </c>
      <c r="AZ13" s="48">
        <f t="shared" si="1"/>
        <v>360</v>
      </c>
      <c r="BA13" s="48">
        <f t="shared" si="1"/>
        <v>3488588.3199999994</v>
      </c>
      <c r="BB13" s="48">
        <f t="shared" si="1"/>
        <v>0</v>
      </c>
      <c r="BC13" s="48">
        <f t="shared" si="1"/>
        <v>0</v>
      </c>
      <c r="BD13" s="48">
        <f t="shared" si="1"/>
        <v>0</v>
      </c>
      <c r="BE13" s="48">
        <f t="shared" si="1"/>
        <v>0</v>
      </c>
      <c r="BF13" s="48">
        <f t="shared" si="1"/>
        <v>0</v>
      </c>
      <c r="BG13" s="48">
        <f t="shared" si="1"/>
        <v>0</v>
      </c>
      <c r="BH13" s="48">
        <f t="shared" si="1"/>
        <v>70</v>
      </c>
      <c r="BI13" s="48">
        <f t="shared" si="1"/>
        <v>909193.04</v>
      </c>
      <c r="BJ13" s="48">
        <f t="shared" si="1"/>
        <v>0</v>
      </c>
      <c r="BK13" s="48">
        <f t="shared" si="1"/>
        <v>0</v>
      </c>
      <c r="BL13" s="47">
        <f t="shared" si="1"/>
        <v>0</v>
      </c>
      <c r="BM13" s="48">
        <f t="shared" si="1"/>
        <v>0</v>
      </c>
      <c r="BN13" s="48">
        <f t="shared" si="1"/>
        <v>0</v>
      </c>
      <c r="BO13" s="48">
        <f t="shared" si="1"/>
        <v>0</v>
      </c>
      <c r="BP13" s="48">
        <f t="shared" si="1"/>
        <v>0</v>
      </c>
      <c r="BQ13" s="48">
        <f t="shared" si="1"/>
        <v>0</v>
      </c>
      <c r="BR13" s="47">
        <f t="shared" si="1"/>
        <v>0</v>
      </c>
      <c r="BS13" s="48">
        <f t="shared" si="1"/>
        <v>0</v>
      </c>
      <c r="BT13" s="48">
        <f t="shared" si="1"/>
        <v>384</v>
      </c>
      <c r="BU13" s="48">
        <f t="shared" si="1"/>
        <v>5775119.6160000004</v>
      </c>
      <c r="BV13" s="47">
        <f t="shared" si="1"/>
        <v>418</v>
      </c>
      <c r="BW13" s="48">
        <f t="shared" si="1"/>
        <v>4722660.7680000002</v>
      </c>
      <c r="BX13" s="47">
        <f t="shared" ref="BX13:CM13" si="2">BX14+BX15+BX16+BX17+BX18+BX25+BX26</f>
        <v>0</v>
      </c>
      <c r="BY13" s="48">
        <f t="shared" si="2"/>
        <v>0</v>
      </c>
      <c r="BZ13" s="48">
        <f t="shared" si="2"/>
        <v>135</v>
      </c>
      <c r="CA13" s="48">
        <f t="shared" si="2"/>
        <v>1446287.1360000002</v>
      </c>
      <c r="CB13" s="48">
        <f t="shared" si="2"/>
        <v>0</v>
      </c>
      <c r="CC13" s="48">
        <f t="shared" si="2"/>
        <v>0</v>
      </c>
      <c r="CD13" s="47">
        <f t="shared" si="2"/>
        <v>13</v>
      </c>
      <c r="CE13" s="48">
        <f t="shared" si="2"/>
        <v>168948.86399999997</v>
      </c>
      <c r="CF13" s="48">
        <f t="shared" si="2"/>
        <v>0</v>
      </c>
      <c r="CG13" s="48">
        <f t="shared" si="2"/>
        <v>0</v>
      </c>
      <c r="CH13" s="48">
        <f t="shared" si="2"/>
        <v>25</v>
      </c>
      <c r="CI13" s="48">
        <f t="shared" si="2"/>
        <v>367405.92</v>
      </c>
      <c r="CJ13" s="47">
        <f t="shared" si="2"/>
        <v>0</v>
      </c>
      <c r="CK13" s="48">
        <f t="shared" si="2"/>
        <v>0</v>
      </c>
      <c r="CL13" s="48">
        <f t="shared" si="2"/>
        <v>0</v>
      </c>
      <c r="CM13" s="48">
        <f t="shared" si="2"/>
        <v>0</v>
      </c>
      <c r="CN13" s="47">
        <v>0</v>
      </c>
      <c r="CO13" s="48">
        <f t="shared" ref="CO13:CU13" si="3">CO14+CO15+CO16+CO17+CO18+CO25+CO26</f>
        <v>0</v>
      </c>
      <c r="CP13" s="47">
        <f t="shared" si="3"/>
        <v>70</v>
      </c>
      <c r="CQ13" s="48">
        <f t="shared" si="3"/>
        <v>1363066.3199999998</v>
      </c>
      <c r="CR13" s="48">
        <f t="shared" si="3"/>
        <v>5</v>
      </c>
      <c r="CS13" s="48">
        <f t="shared" si="3"/>
        <v>564242</v>
      </c>
      <c r="CT13" s="48">
        <f t="shared" si="3"/>
        <v>5463</v>
      </c>
      <c r="CU13" s="48">
        <f t="shared" si="3"/>
        <v>168280685.75359997</v>
      </c>
    </row>
    <row r="14" spans="1:99" s="1" customFormat="1" ht="30" x14ac:dyDescent="0.25">
      <c r="A14" s="35"/>
      <c r="B14" s="35">
        <v>1</v>
      </c>
      <c r="C14" s="49" t="s">
        <v>107</v>
      </c>
      <c r="D14" s="50">
        <v>11480</v>
      </c>
      <c r="E14" s="51">
        <v>0.83</v>
      </c>
      <c r="F14" s="52">
        <v>1</v>
      </c>
      <c r="G14" s="53"/>
      <c r="H14" s="50">
        <v>1.4</v>
      </c>
      <c r="I14" s="50">
        <v>1.68</v>
      </c>
      <c r="J14" s="50">
        <v>2.23</v>
      </c>
      <c r="K14" s="54">
        <v>2.57</v>
      </c>
      <c r="L14" s="55">
        <v>0</v>
      </c>
      <c r="M14" s="56">
        <f t="shared" ref="M14:M26" si="4">SUM(L14*$D14*$E14*$F14*$H14*$M$11)</f>
        <v>0</v>
      </c>
      <c r="N14" s="57"/>
      <c r="O14" s="56">
        <f>SUM(N14*$D14*$E14*$F14*$H14*$O$11)</f>
        <v>0</v>
      </c>
      <c r="P14" s="57"/>
      <c r="Q14" s="56">
        <f t="shared" ref="Q14:Q26" si="5">SUM(P14*$D14*$E14*$F14*$H14*$Q$11)</f>
        <v>0</v>
      </c>
      <c r="R14" s="55"/>
      <c r="S14" s="56">
        <f t="shared" ref="S14:S26" si="6">SUM(R14*$D14*$E14*$F14*$H14*$S$11)</f>
        <v>0</v>
      </c>
      <c r="T14" s="57"/>
      <c r="U14" s="56">
        <f t="shared" ref="U14:U26" si="7">SUM(T14*$D14*$E14*$F14*$H14*$U$11)</f>
        <v>0</v>
      </c>
      <c r="V14" s="58"/>
      <c r="W14" s="58">
        <f t="shared" ref="W14:W26" si="8">SUM(V14*$D14*$E14*$F14*$H14*$W$11)</f>
        <v>0</v>
      </c>
      <c r="X14" s="59"/>
      <c r="Y14" s="56">
        <f>SUM(X14*$D14*$E14*$F14*$H14*$Y$11)</f>
        <v>0</v>
      </c>
      <c r="Z14" s="55"/>
      <c r="AA14" s="56">
        <f t="shared" ref="AA14:AA26" si="9">SUM(Z14*$D14*$E14*$F14*$H14*$AA$11)</f>
        <v>0</v>
      </c>
      <c r="AB14" s="57"/>
      <c r="AC14" s="56">
        <f t="shared" ref="AC14:AC26" si="10">SUM(AB14*$D14*$E14*$F14*$H14*$AC$11)</f>
        <v>0</v>
      </c>
      <c r="AD14" s="57"/>
      <c r="AE14" s="56">
        <f t="shared" ref="AE14:AE26" si="11">SUM(AD14*$D14*$E14*$F14*$H14*$AE$11)</f>
        <v>0</v>
      </c>
      <c r="AF14" s="55"/>
      <c r="AG14" s="56">
        <f t="shared" ref="AG14:AG26" si="12">AF14*$D14*$E14*$F14*$I14*$AG$11</f>
        <v>0</v>
      </c>
      <c r="AH14" s="60">
        <v>93</v>
      </c>
      <c r="AI14" s="56">
        <f>AH14*$D14*$E14*$F14*$I14*$AI$11</f>
        <v>1488717.2159999998</v>
      </c>
      <c r="AJ14" s="61"/>
      <c r="AK14" s="56">
        <f>SUM(AJ14*$D14*$E14*$F14*$H14*$AK$11)</f>
        <v>0</v>
      </c>
      <c r="AL14" s="55">
        <v>89</v>
      </c>
      <c r="AM14" s="58">
        <f>SUM(AL14*$D14*$E14*$F14*$H14*$AM$11)</f>
        <v>1187238.6399999999</v>
      </c>
      <c r="AN14" s="57">
        <v>870</v>
      </c>
      <c r="AO14" s="56">
        <f>SUM(AN14*$D14*$E14*$F14*$H14*$AO$11)</f>
        <v>11605591.199999999</v>
      </c>
      <c r="AP14" s="57"/>
      <c r="AQ14" s="56">
        <f>SUM(AP14*$D14*$E14*$F14*$H14*$AQ$11)</f>
        <v>0</v>
      </c>
      <c r="AR14" s="57"/>
      <c r="AS14" s="56">
        <f>SUM(AR14*$D14*$E14*$F14*$H14*$AS$11)</f>
        <v>0</v>
      </c>
      <c r="AT14" s="57"/>
      <c r="AU14" s="56">
        <f>SUM(AT14*$D14*$E14*$F14*$H14*$AU$11)</f>
        <v>0</v>
      </c>
      <c r="AV14" s="56"/>
      <c r="AW14" s="56">
        <f>SUM(AV14*$D14*$E14*$F14*$H14*$AW$11)</f>
        <v>0</v>
      </c>
      <c r="AX14" s="55"/>
      <c r="AY14" s="56">
        <f>SUM(AX14*$D14*$E14*$F14*$H14*$AY$11)</f>
        <v>0</v>
      </c>
      <c r="AZ14" s="57">
        <v>93</v>
      </c>
      <c r="BA14" s="56">
        <f>SUM(AZ14*$D14*$E14*$F14*$H14*$BA$11)</f>
        <v>1240597.68</v>
      </c>
      <c r="BB14" s="57"/>
      <c r="BC14" s="56">
        <f>SUM(BB14*$D14*$E14*$F14*$H14*$BC$11)</f>
        <v>0</v>
      </c>
      <c r="BD14" s="57"/>
      <c r="BE14" s="56">
        <f>SUM(BD14*$D14*$E14*$F14*$H14*$BE$11)</f>
        <v>0</v>
      </c>
      <c r="BF14" s="57"/>
      <c r="BG14" s="56">
        <f>SUM(BF14*$D14*$E14*$F14*$H14*$BG$11)</f>
        <v>0</v>
      </c>
      <c r="BH14" s="57">
        <v>61</v>
      </c>
      <c r="BI14" s="56">
        <f>SUM(BH14*$D14*$E14*$F14*$H14*$BI$11)</f>
        <v>813725.36</v>
      </c>
      <c r="BJ14" s="57"/>
      <c r="BK14" s="56">
        <f>BJ14*$D14*$E14*$F14*$I14*$BK$11</f>
        <v>0</v>
      </c>
      <c r="BL14" s="55"/>
      <c r="BM14" s="56">
        <f>BL14*$D14*$E14*$F14*$I14*$BM$11</f>
        <v>0</v>
      </c>
      <c r="BN14" s="57"/>
      <c r="BO14" s="56">
        <f>BN14*$D14*$E14*$F14*$I14*$BO$11</f>
        <v>0</v>
      </c>
      <c r="BP14" s="57"/>
      <c r="BQ14" s="56">
        <f>BP14*$D14*$E14*$F14*$I14*$BQ$11</f>
        <v>0</v>
      </c>
      <c r="BR14" s="55"/>
      <c r="BS14" s="56">
        <f>BR14*$D14*$E14*$F14*$I14*$BS$11</f>
        <v>0</v>
      </c>
      <c r="BT14" s="60">
        <v>120</v>
      </c>
      <c r="BU14" s="56">
        <f>BT14*$D14*$E14*$F14*$I14*$BU$11</f>
        <v>1920925.44</v>
      </c>
      <c r="BV14" s="55">
        <v>128</v>
      </c>
      <c r="BW14" s="56">
        <f>BV14*$D14*$E14*$F14*$I14*$BW$11</f>
        <v>2048987.1359999999</v>
      </c>
      <c r="BX14" s="55"/>
      <c r="BY14" s="56">
        <f>BX14*$D14*$E14*$F14*$I14*$BY$11</f>
        <v>0</v>
      </c>
      <c r="BZ14" s="63">
        <v>2</v>
      </c>
      <c r="CA14" s="56">
        <f>BZ14*$D14*$E14*$F14*$I14*$CA$11</f>
        <v>32015.423999999999</v>
      </c>
      <c r="CB14" s="57"/>
      <c r="CC14" s="56">
        <f>CB14*$D14*$E14*$F14*$I14*$CC$11</f>
        <v>0</v>
      </c>
      <c r="CD14" s="55">
        <v>3</v>
      </c>
      <c r="CE14" s="56">
        <f>CD14*$D14*$E14*$F14*$I14*$CE$11</f>
        <v>48023.135999999991</v>
      </c>
      <c r="CF14" s="57"/>
      <c r="CG14" s="56">
        <f>CF14*$D14*$E14*$F14*$I14*$CG$11</f>
        <v>0</v>
      </c>
      <c r="CH14" s="57">
        <v>15</v>
      </c>
      <c r="CI14" s="56">
        <f>CH14*$D14*$E14*$F14*$I14*$CI$11</f>
        <v>240115.68</v>
      </c>
      <c r="CJ14" s="55"/>
      <c r="CK14" s="56">
        <f>CJ14*$D14*$E14*$F14*$I14*$CK$11</f>
        <v>0</v>
      </c>
      <c r="CL14" s="57"/>
      <c r="CM14" s="56">
        <f>CL14*$D14*$E14*$F14*$I14*$CM$11</f>
        <v>0</v>
      </c>
      <c r="CN14" s="55"/>
      <c r="CO14" s="56">
        <f>CN14*$D14*$E14*$F14*$J14*$CO$11</f>
        <v>0</v>
      </c>
      <c r="CP14" s="60"/>
      <c r="CQ14" s="56">
        <f>CP14*$D14*$E14*$F14*$K14*$CQ$11</f>
        <v>0</v>
      </c>
      <c r="CR14" s="56"/>
      <c r="CS14" s="56">
        <f>CR14*D14*E14*F14</f>
        <v>0</v>
      </c>
      <c r="CT14" s="64">
        <f t="shared" ref="CT14:CU26" si="13">SUM(N14+L14+X14+P14+R14+Z14+V14+T14+AB14+AF14+AD14+AH14+AJ14+AN14+BJ14+BP14+AL14+AX14+AZ14+CB14+CD14+BZ14+CF14+CH14+BT14+BV14+AP14+AR14+AT14+AV14+BL14+BN14+BR14+BB14+BD14+BF14+BH14+BX14+CJ14+CL14+CN14+CP14+CR14)</f>
        <v>1474</v>
      </c>
      <c r="CU14" s="64">
        <f t="shared" si="13"/>
        <v>20625936.912</v>
      </c>
    </row>
    <row r="15" spans="1:99" s="1" customFormat="1" x14ac:dyDescent="0.25">
      <c r="A15" s="35"/>
      <c r="B15" s="35">
        <v>2</v>
      </c>
      <c r="C15" s="49" t="s">
        <v>108</v>
      </c>
      <c r="D15" s="50">
        <v>11480</v>
      </c>
      <c r="E15" s="51">
        <v>0.66</v>
      </c>
      <c r="F15" s="52">
        <v>1</v>
      </c>
      <c r="G15" s="53"/>
      <c r="H15" s="50">
        <v>1.4</v>
      </c>
      <c r="I15" s="50">
        <v>1.68</v>
      </c>
      <c r="J15" s="50">
        <v>2.23</v>
      </c>
      <c r="K15" s="54">
        <v>2.57</v>
      </c>
      <c r="L15" s="55">
        <v>10</v>
      </c>
      <c r="M15" s="56">
        <f t="shared" si="4"/>
        <v>106075.2</v>
      </c>
      <c r="N15" s="57"/>
      <c r="O15" s="56">
        <f t="shared" ref="O15:O82" si="14">SUM(N15*$D15*$E15*$F15*$H15*$O$11)</f>
        <v>0</v>
      </c>
      <c r="P15" s="57"/>
      <c r="Q15" s="56">
        <f t="shared" si="5"/>
        <v>0</v>
      </c>
      <c r="R15" s="55"/>
      <c r="S15" s="56">
        <f t="shared" si="6"/>
        <v>0</v>
      </c>
      <c r="T15" s="57"/>
      <c r="U15" s="56">
        <f t="shared" si="7"/>
        <v>0</v>
      </c>
      <c r="V15" s="58"/>
      <c r="W15" s="58">
        <f t="shared" si="8"/>
        <v>0</v>
      </c>
      <c r="X15" s="59"/>
      <c r="Y15" s="56">
        <f t="shared" ref="Y15:Y82" si="15">SUM(X15*$D15*$E15*$F15*$H15*$Y$11)</f>
        <v>0</v>
      </c>
      <c r="Z15" s="55"/>
      <c r="AA15" s="56">
        <f t="shared" si="9"/>
        <v>0</v>
      </c>
      <c r="AB15" s="57"/>
      <c r="AC15" s="56">
        <f t="shared" si="10"/>
        <v>0</v>
      </c>
      <c r="AD15" s="57"/>
      <c r="AE15" s="56">
        <f t="shared" si="11"/>
        <v>0</v>
      </c>
      <c r="AF15" s="55"/>
      <c r="AG15" s="56">
        <f t="shared" si="12"/>
        <v>0</v>
      </c>
      <c r="AH15" s="60">
        <v>91</v>
      </c>
      <c r="AI15" s="56">
        <f>AH15*$D15*$E15*$F15*$I15*$AI$11</f>
        <v>1158341.1840000001</v>
      </c>
      <c r="AJ15" s="61"/>
      <c r="AK15" s="56">
        <f>SUM(AJ15*$D15*$E15*$F15*$H15*$AK$11)</f>
        <v>0</v>
      </c>
      <c r="AL15" s="55">
        <v>61</v>
      </c>
      <c r="AM15" s="58">
        <f>SUM(AL15*$D15*$E15*$F15*$H15*$AM$11)</f>
        <v>647058.72</v>
      </c>
      <c r="AN15" s="57"/>
      <c r="AO15" s="56">
        <f>SUM(AN15*$D15*$E15*$F15*$H15*$AO$11)</f>
        <v>0</v>
      </c>
      <c r="AP15" s="57"/>
      <c r="AQ15" s="56">
        <f>SUM(AP15*$D15*$E15*$F15*$H15*$AQ$11)</f>
        <v>0</v>
      </c>
      <c r="AR15" s="57"/>
      <c r="AS15" s="56">
        <f>SUM(AR15*$D15*$E15*$F15*$H15*$AS$11)</f>
        <v>0</v>
      </c>
      <c r="AT15" s="57"/>
      <c r="AU15" s="56">
        <f>SUM(AT15*$D15*$E15*$F15*$H15*$AU$11)</f>
        <v>0</v>
      </c>
      <c r="AV15" s="56"/>
      <c r="AW15" s="56">
        <f>SUM(AV15*$D15*$E15*$F15*$H15*$AW$11)</f>
        <v>0</v>
      </c>
      <c r="AX15" s="55"/>
      <c r="AY15" s="56">
        <f>SUM(AX15*$D15*$E15*$F15*$H15*$AY$11)</f>
        <v>0</v>
      </c>
      <c r="AZ15" s="57">
        <v>70</v>
      </c>
      <c r="BA15" s="56">
        <f>SUM(AZ15*$D15*$E15*$F15*$H15*$BA$11)</f>
        <v>742526.39999999991</v>
      </c>
      <c r="BB15" s="57"/>
      <c r="BC15" s="56">
        <f>SUM(BB15*$D15*$E15*$F15*$H15*$BC$11)</f>
        <v>0</v>
      </c>
      <c r="BD15" s="57"/>
      <c r="BE15" s="56">
        <f>SUM(BD15*$D15*$E15*$F15*$H15*$BE$11)</f>
        <v>0</v>
      </c>
      <c r="BF15" s="57"/>
      <c r="BG15" s="56">
        <f>SUM(BF15*$D15*$E15*$F15*$H15*$BG$11)</f>
        <v>0</v>
      </c>
      <c r="BH15" s="57">
        <v>9</v>
      </c>
      <c r="BI15" s="56">
        <f>SUM(BH15*$D15*$E15*$F15*$H15*$BI$11)</f>
        <v>95467.68</v>
      </c>
      <c r="BJ15" s="57"/>
      <c r="BK15" s="56">
        <f>BJ15*$D15*$E15*$F15*$I15*$BK$11</f>
        <v>0</v>
      </c>
      <c r="BL15" s="55"/>
      <c r="BM15" s="56">
        <f>BL15*$D15*$E15*$F15*$I15*$BM$11</f>
        <v>0</v>
      </c>
      <c r="BN15" s="57"/>
      <c r="BO15" s="56">
        <f>BN15*$D15*$E15*$F15*$I15*$BO$11</f>
        <v>0</v>
      </c>
      <c r="BP15" s="57"/>
      <c r="BQ15" s="56">
        <f>BP15*$D15*$E15*$F15*$I15*$BQ$11</f>
        <v>0</v>
      </c>
      <c r="BR15" s="55"/>
      <c r="BS15" s="56">
        <f>BR15*$D15*$E15*$F15*$I15*$BS$11</f>
        <v>0</v>
      </c>
      <c r="BT15" s="60">
        <v>49</v>
      </c>
      <c r="BU15" s="56">
        <f>BT15*$D15*$E15*$F15*$I15*$BU$11</f>
        <v>623722.17599999998</v>
      </c>
      <c r="BV15" s="55">
        <v>61</v>
      </c>
      <c r="BW15" s="56">
        <f>BV15*$D15*$E15*$F15*$I15*$BW$11</f>
        <v>776470.46400000004</v>
      </c>
      <c r="BX15" s="55"/>
      <c r="BY15" s="56">
        <f>BX15*$D15*$E15*$F15*$I15*$BY$11</f>
        <v>0</v>
      </c>
      <c r="BZ15" s="63">
        <v>80</v>
      </c>
      <c r="CA15" s="56">
        <f>BZ15*$D15*$E15*$F15*$I15*$CA$11</f>
        <v>1018321.9199999999</v>
      </c>
      <c r="CB15" s="57"/>
      <c r="CC15" s="56">
        <f>CB15*$D15*$E15*$F15*$I15*$CC$11</f>
        <v>0</v>
      </c>
      <c r="CD15" s="55">
        <v>9</v>
      </c>
      <c r="CE15" s="56">
        <f>CD15*$D15*$E15*$F15*$I15*$CE$11</f>
        <v>114561.21599999999</v>
      </c>
      <c r="CF15" s="57"/>
      <c r="CG15" s="56">
        <f>CF15*$D15*$E15*$F15*$I15*$CG$11</f>
        <v>0</v>
      </c>
      <c r="CH15" s="57">
        <v>10</v>
      </c>
      <c r="CI15" s="56">
        <f>CH15*$D15*$E15*$F15*$I15*$CI$11</f>
        <v>127290.23999999999</v>
      </c>
      <c r="CJ15" s="55"/>
      <c r="CK15" s="56">
        <f>CJ15*$D15*$E15*$F15*$I15*$CK$11</f>
        <v>0</v>
      </c>
      <c r="CL15" s="57"/>
      <c r="CM15" s="56">
        <f>CL15*$D15*$E15*$F15*$I15*$CM$11</f>
        <v>0</v>
      </c>
      <c r="CN15" s="55"/>
      <c r="CO15" s="56">
        <f>CN15*$D15*$E15*$F15*$J15*$CO$11</f>
        <v>0</v>
      </c>
      <c r="CP15" s="60">
        <v>70</v>
      </c>
      <c r="CQ15" s="56">
        <f>CP15*$D15*$E15*$F15*$K15*$CQ$11</f>
        <v>1363066.3199999998</v>
      </c>
      <c r="CR15" s="56"/>
      <c r="CS15" s="56">
        <f>CR15*D15*E15*F15</f>
        <v>0</v>
      </c>
      <c r="CT15" s="64">
        <f t="shared" si="13"/>
        <v>520</v>
      </c>
      <c r="CU15" s="64">
        <f t="shared" si="13"/>
        <v>6772901.5199999996</v>
      </c>
    </row>
    <row r="16" spans="1:99" s="1" customFormat="1" ht="30" x14ac:dyDescent="0.25">
      <c r="A16" s="35"/>
      <c r="B16" s="35">
        <v>3</v>
      </c>
      <c r="C16" s="49" t="s">
        <v>109</v>
      </c>
      <c r="D16" s="50">
        <v>11480</v>
      </c>
      <c r="E16" s="50">
        <v>0.71</v>
      </c>
      <c r="F16" s="52">
        <v>1</v>
      </c>
      <c r="G16" s="53"/>
      <c r="H16" s="50">
        <v>1.4</v>
      </c>
      <c r="I16" s="50">
        <v>1.68</v>
      </c>
      <c r="J16" s="50">
        <v>2.23</v>
      </c>
      <c r="K16" s="54">
        <v>2.57</v>
      </c>
      <c r="L16" s="55">
        <v>19</v>
      </c>
      <c r="M16" s="56">
        <f t="shared" si="4"/>
        <v>216811.27999999997</v>
      </c>
      <c r="N16" s="57">
        <v>0</v>
      </c>
      <c r="O16" s="56">
        <f t="shared" si="14"/>
        <v>0</v>
      </c>
      <c r="P16" s="57">
        <v>0</v>
      </c>
      <c r="Q16" s="56">
        <f t="shared" si="5"/>
        <v>0</v>
      </c>
      <c r="R16" s="55">
        <v>0</v>
      </c>
      <c r="S16" s="56">
        <f t="shared" si="6"/>
        <v>0</v>
      </c>
      <c r="T16" s="57">
        <v>0</v>
      </c>
      <c r="U16" s="56">
        <f t="shared" si="7"/>
        <v>0</v>
      </c>
      <c r="V16" s="55"/>
      <c r="W16" s="58">
        <f t="shared" si="8"/>
        <v>0</v>
      </c>
      <c r="X16" s="59"/>
      <c r="Y16" s="56">
        <f t="shared" si="15"/>
        <v>0</v>
      </c>
      <c r="Z16" s="55">
        <v>0</v>
      </c>
      <c r="AA16" s="56">
        <f t="shared" si="9"/>
        <v>0</v>
      </c>
      <c r="AB16" s="57">
        <v>0</v>
      </c>
      <c r="AC16" s="56">
        <f t="shared" si="10"/>
        <v>0</v>
      </c>
      <c r="AD16" s="57"/>
      <c r="AE16" s="56">
        <f t="shared" si="11"/>
        <v>0</v>
      </c>
      <c r="AF16" s="55">
        <v>0</v>
      </c>
      <c r="AG16" s="56">
        <f t="shared" si="12"/>
        <v>0</v>
      </c>
      <c r="AH16" s="55"/>
      <c r="AI16" s="56">
        <f>AH16*$D16*$E16*$F16*$I16*$AI$11</f>
        <v>0</v>
      </c>
      <c r="AJ16" s="61"/>
      <c r="AK16" s="56">
        <f>SUM(AJ16*$D16*$E16*$F16*$H16*$AK$11)</f>
        <v>0</v>
      </c>
      <c r="AL16" s="55">
        <v>246</v>
      </c>
      <c r="AM16" s="58">
        <f>SUM(AL16*$D16*$E16*$F16*$H16*$AM$11)</f>
        <v>2807135.5199999996</v>
      </c>
      <c r="AN16" s="57">
        <v>0</v>
      </c>
      <c r="AO16" s="56">
        <f>SUM(AN16*$D16*$E16*$F16*$H16*$AO$11)</f>
        <v>0</v>
      </c>
      <c r="AP16" s="57">
        <v>0</v>
      </c>
      <c r="AQ16" s="56">
        <f>SUM(AP16*$D16*$E16*$F16*$H16*$AQ$11)</f>
        <v>0</v>
      </c>
      <c r="AR16" s="57"/>
      <c r="AS16" s="56">
        <f>SUM(AR16*$D16*$E16*$F16*$H16*$AS$11)</f>
        <v>0</v>
      </c>
      <c r="AT16" s="57"/>
      <c r="AU16" s="56">
        <f>SUM(AT16*$D16*$E16*$F16*$H16*$AU$11)</f>
        <v>0</v>
      </c>
      <c r="AV16" s="57"/>
      <c r="AW16" s="56">
        <f>SUM(AV16*$D16*$E16*$F16*$H16*$AW$11)</f>
        <v>0</v>
      </c>
      <c r="AX16" s="55">
        <v>16</v>
      </c>
      <c r="AY16" s="56">
        <f>SUM(AX16*$D16*$E16*$F16*$H16*$AY$11)</f>
        <v>182577.91999999998</v>
      </c>
      <c r="AZ16" s="57">
        <v>37</v>
      </c>
      <c r="BA16" s="56">
        <f>SUM(AZ16*$D16*$E16*$F16*$H16*$BA$11)</f>
        <v>422211.43999999994</v>
      </c>
      <c r="BB16" s="57">
        <v>0</v>
      </c>
      <c r="BC16" s="56">
        <f>SUM(BB16*$D16*$E16*$F16*$H16*$BC$11)</f>
        <v>0</v>
      </c>
      <c r="BD16" s="57">
        <v>0</v>
      </c>
      <c r="BE16" s="56">
        <f>SUM(BD16*$D16*$E16*$F16*$H16*$BE$11)</f>
        <v>0</v>
      </c>
      <c r="BF16" s="57"/>
      <c r="BG16" s="56">
        <f>SUM(BF16*$D16*$E16*$F16*$H16*$BG$11)</f>
        <v>0</v>
      </c>
      <c r="BH16" s="57"/>
      <c r="BI16" s="56">
        <f>SUM(BH16*$D16*$E16*$F16*$H16*$BI$11)</f>
        <v>0</v>
      </c>
      <c r="BJ16" s="57">
        <v>0</v>
      </c>
      <c r="BK16" s="56">
        <f>BJ16*$D16*$E16*$F16*$I16*$BK$11</f>
        <v>0</v>
      </c>
      <c r="BL16" s="55">
        <v>0</v>
      </c>
      <c r="BM16" s="56">
        <f>BL16*$D16*$E16*$F16*$I16*$BM$11</f>
        <v>0</v>
      </c>
      <c r="BN16" s="57">
        <v>0</v>
      </c>
      <c r="BO16" s="56">
        <f>BN16*$D16*$E16*$F16*$I16*$BO$11</f>
        <v>0</v>
      </c>
      <c r="BP16" s="57">
        <v>0</v>
      </c>
      <c r="BQ16" s="56">
        <f>BP16*$D16*$E16*$F16*$I16*$BQ$11</f>
        <v>0</v>
      </c>
      <c r="BR16" s="55">
        <v>0</v>
      </c>
      <c r="BS16" s="56">
        <f>BR16*$D16*$E16*$F16*$I16*$BS$11</f>
        <v>0</v>
      </c>
      <c r="BT16" s="60">
        <v>170</v>
      </c>
      <c r="BU16" s="56">
        <f>BT16*$D16*$E16*$F16*$I16*$BU$11</f>
        <v>2327868.48</v>
      </c>
      <c r="BV16" s="55">
        <v>60</v>
      </c>
      <c r="BW16" s="56">
        <f>BV16*$D16*$E16*$F16*$I16*$BW$11</f>
        <v>821600.64</v>
      </c>
      <c r="BX16" s="55"/>
      <c r="BY16" s="56">
        <f>BX16*$D16*$E16*$F16*$I16*$BY$11</f>
        <v>0</v>
      </c>
      <c r="BZ16" s="63">
        <v>8</v>
      </c>
      <c r="CA16" s="56">
        <f>BZ16*$D16*$E16*$F16*$I16*$CA$11</f>
        <v>109546.75199999999</v>
      </c>
      <c r="CB16" s="57">
        <v>0</v>
      </c>
      <c r="CC16" s="56">
        <f>CB16*$D16*$E16*$F16*$I16*$CC$11</f>
        <v>0</v>
      </c>
      <c r="CD16" s="55"/>
      <c r="CE16" s="56">
        <f>CD16*$D16*$E16*$F16*$I16*$CE$11</f>
        <v>0</v>
      </c>
      <c r="CF16" s="57"/>
      <c r="CG16" s="56">
        <f>CF16*$D16*$E16*$F16*$I16*$CG$11</f>
        <v>0</v>
      </c>
      <c r="CH16" s="57"/>
      <c r="CI16" s="56">
        <f>CH16*$D16*$E16*$F16*$I16*$CI$11</f>
        <v>0</v>
      </c>
      <c r="CJ16" s="55"/>
      <c r="CK16" s="56">
        <f>CJ16*$D16*$E16*$F16*$I16*$CK$11</f>
        <v>0</v>
      </c>
      <c r="CL16" s="57">
        <v>0</v>
      </c>
      <c r="CM16" s="56">
        <f>CL16*$D16*$E16*$F16*$I16*$CM$11</f>
        <v>0</v>
      </c>
      <c r="CN16" s="55">
        <v>0</v>
      </c>
      <c r="CO16" s="56">
        <f>CN16*$D16*$E16*$F16*$J16*$CO$11</f>
        <v>0</v>
      </c>
      <c r="CP16" s="60"/>
      <c r="CQ16" s="56">
        <f>CP16*$D16*$E16*$F16*$K16*$CQ$11</f>
        <v>0</v>
      </c>
      <c r="CR16" s="56"/>
      <c r="CS16" s="56">
        <f>CR16*D16*E16*F16</f>
        <v>0</v>
      </c>
      <c r="CT16" s="64">
        <f t="shared" si="13"/>
        <v>556</v>
      </c>
      <c r="CU16" s="64">
        <f t="shared" si="13"/>
        <v>6887752.0319999987</v>
      </c>
    </row>
    <row r="17" spans="1:99" s="1" customFormat="1" ht="30" x14ac:dyDescent="0.25">
      <c r="A17" s="35"/>
      <c r="B17" s="35">
        <v>4</v>
      </c>
      <c r="C17" s="49" t="s">
        <v>110</v>
      </c>
      <c r="D17" s="50">
        <v>11480</v>
      </c>
      <c r="E17" s="50">
        <v>1.06</v>
      </c>
      <c r="F17" s="52">
        <v>1</v>
      </c>
      <c r="G17" s="53"/>
      <c r="H17" s="50">
        <v>1.4</v>
      </c>
      <c r="I17" s="50">
        <v>1.68</v>
      </c>
      <c r="J17" s="50">
        <v>2.23</v>
      </c>
      <c r="K17" s="54">
        <v>2.57</v>
      </c>
      <c r="L17" s="55">
        <v>76</v>
      </c>
      <c r="M17" s="56">
        <f t="shared" si="4"/>
        <v>1294760.32</v>
      </c>
      <c r="N17" s="57">
        <v>0</v>
      </c>
      <c r="O17" s="56">
        <f t="shared" si="14"/>
        <v>0</v>
      </c>
      <c r="P17" s="57">
        <v>0</v>
      </c>
      <c r="Q17" s="56">
        <f t="shared" si="5"/>
        <v>0</v>
      </c>
      <c r="R17" s="55">
        <v>0</v>
      </c>
      <c r="S17" s="56">
        <f t="shared" si="6"/>
        <v>0</v>
      </c>
      <c r="T17" s="57">
        <v>0</v>
      </c>
      <c r="U17" s="56">
        <f t="shared" si="7"/>
        <v>0</v>
      </c>
      <c r="V17" s="55"/>
      <c r="W17" s="58">
        <f t="shared" si="8"/>
        <v>0</v>
      </c>
      <c r="X17" s="59"/>
      <c r="Y17" s="56">
        <f t="shared" si="15"/>
        <v>0</v>
      </c>
      <c r="Z17" s="55">
        <v>0</v>
      </c>
      <c r="AA17" s="56">
        <f t="shared" si="9"/>
        <v>0</v>
      </c>
      <c r="AB17" s="57">
        <v>0</v>
      </c>
      <c r="AC17" s="56">
        <f t="shared" si="10"/>
        <v>0</v>
      </c>
      <c r="AD17" s="57"/>
      <c r="AE17" s="56">
        <f t="shared" si="11"/>
        <v>0</v>
      </c>
      <c r="AF17" s="55">
        <v>0</v>
      </c>
      <c r="AG17" s="56">
        <f t="shared" si="12"/>
        <v>0</v>
      </c>
      <c r="AH17" s="55">
        <v>3</v>
      </c>
      <c r="AI17" s="56">
        <f>AH17*$D17*$E17*$F17*$I17*$AI$11</f>
        <v>61330.752</v>
      </c>
      <c r="AJ17" s="61"/>
      <c r="AK17" s="56">
        <f>SUM(AJ17*$D17*$E17*$F17*$H17*$AK$11)</f>
        <v>0</v>
      </c>
      <c r="AL17" s="55">
        <v>529</v>
      </c>
      <c r="AM17" s="58">
        <f>SUM(AL17*$D17*$E17*$F17*$H17*$AM$11)</f>
        <v>9012213.2799999993</v>
      </c>
      <c r="AN17" s="57">
        <v>0</v>
      </c>
      <c r="AO17" s="56">
        <f>SUM(AN17*$D17*$E17*$F17*$H17*$AO$11)</f>
        <v>0</v>
      </c>
      <c r="AP17" s="57">
        <v>0</v>
      </c>
      <c r="AQ17" s="56">
        <f>SUM(AP17*$D17*$E17*$F17*$H17*$AQ$11)</f>
        <v>0</v>
      </c>
      <c r="AR17" s="57"/>
      <c r="AS17" s="56">
        <f>SUM(AR17*$D17*$E17*$F17*$H17*$AS$11)</f>
        <v>0</v>
      </c>
      <c r="AT17" s="57"/>
      <c r="AU17" s="56">
        <f>SUM(AT17*$D17*$E17*$F17*$H17*$AU$11)</f>
        <v>0</v>
      </c>
      <c r="AV17" s="57"/>
      <c r="AW17" s="56">
        <f>SUM(AV17*$D17*$E17*$F17*$H17*$AW$11)</f>
        <v>0</v>
      </c>
      <c r="AX17" s="55"/>
      <c r="AY17" s="56">
        <f>SUM(AX17*$D17*$E17*$F17*$H17*$AY$11)</f>
        <v>0</v>
      </c>
      <c r="AZ17" s="57">
        <v>20</v>
      </c>
      <c r="BA17" s="56">
        <f>SUM(AZ17*$D17*$E17*$F17*$H17*$BA$11)</f>
        <v>340726.39999999997</v>
      </c>
      <c r="BB17" s="57">
        <v>0</v>
      </c>
      <c r="BC17" s="56">
        <f>SUM(BB17*$D17*$E17*$F17*$H17*$BC$11)</f>
        <v>0</v>
      </c>
      <c r="BD17" s="57">
        <v>0</v>
      </c>
      <c r="BE17" s="56">
        <f>SUM(BD17*$D17*$E17*$F17*$H17*$BE$11)</f>
        <v>0</v>
      </c>
      <c r="BF17" s="57"/>
      <c r="BG17" s="56">
        <f>SUM(BF17*$D17*$E17*$F17*$H17*$BG$11)</f>
        <v>0</v>
      </c>
      <c r="BH17" s="57"/>
      <c r="BI17" s="56">
        <f>SUM(BH17*$D17*$E17*$F17*$H17*$BI$11)</f>
        <v>0</v>
      </c>
      <c r="BJ17" s="57">
        <v>0</v>
      </c>
      <c r="BK17" s="56">
        <f>BJ17*$D17*$E17*$F17*$I17*$BK$11</f>
        <v>0</v>
      </c>
      <c r="BL17" s="55">
        <v>0</v>
      </c>
      <c r="BM17" s="56">
        <f>BL17*$D17*$E17*$F17*$I17*$BM$11</f>
        <v>0</v>
      </c>
      <c r="BN17" s="57">
        <v>0</v>
      </c>
      <c r="BO17" s="56">
        <f>BN17*$D17*$E17*$F17*$I17*$BO$11</f>
        <v>0</v>
      </c>
      <c r="BP17" s="57">
        <v>0</v>
      </c>
      <c r="BQ17" s="56">
        <f>BP17*$D17*$E17*$F17*$I17*$BQ$11</f>
        <v>0</v>
      </c>
      <c r="BR17" s="55">
        <v>0</v>
      </c>
      <c r="BS17" s="56">
        <f>BR17*$D17*$E17*$F17*$I17*$BS$11</f>
        <v>0</v>
      </c>
      <c r="BT17" s="55"/>
      <c r="BU17" s="56">
        <f>BT17*$D17*$E17*$F17*$I17*$BU$11</f>
        <v>0</v>
      </c>
      <c r="BV17" s="55">
        <v>0</v>
      </c>
      <c r="BW17" s="56">
        <f>BV17*$D17*$E17*$F17*$I17*$BW$11</f>
        <v>0</v>
      </c>
      <c r="BX17" s="55"/>
      <c r="BY17" s="56">
        <f>BX17*$D17*$E17*$F17*$I17*$BY$11</f>
        <v>0</v>
      </c>
      <c r="BZ17" s="57">
        <v>0</v>
      </c>
      <c r="CA17" s="56">
        <f>BZ17*$D17*$E17*$F17*$I17*$CA$11</f>
        <v>0</v>
      </c>
      <c r="CB17" s="57">
        <v>0</v>
      </c>
      <c r="CC17" s="56">
        <f>CB17*$D17*$E17*$F17*$I17*$CC$11</f>
        <v>0</v>
      </c>
      <c r="CD17" s="55"/>
      <c r="CE17" s="56">
        <f>CD17*$D17*$E17*$F17*$I17*$CE$11</f>
        <v>0</v>
      </c>
      <c r="CF17" s="57"/>
      <c r="CG17" s="56">
        <f>CF17*$D17*$E17*$F17*$I17*$CG$11</f>
        <v>0</v>
      </c>
      <c r="CH17" s="57"/>
      <c r="CI17" s="56">
        <f>CH17*$D17*$E17*$F17*$I17*$CI$11</f>
        <v>0</v>
      </c>
      <c r="CJ17" s="55"/>
      <c r="CK17" s="56">
        <f>CJ17*$D17*$E17*$F17*$I17*$CK$11</f>
        <v>0</v>
      </c>
      <c r="CL17" s="57">
        <v>0</v>
      </c>
      <c r="CM17" s="56">
        <f>CL17*$D17*$E17*$F17*$I17*$CM$11</f>
        <v>0</v>
      </c>
      <c r="CN17" s="55">
        <v>0</v>
      </c>
      <c r="CO17" s="56">
        <f>CN17*$D17*$E17*$F17*$J17*$CO$11</f>
        <v>0</v>
      </c>
      <c r="CP17" s="55"/>
      <c r="CQ17" s="56">
        <f>CP17*$D17*$E17*$F17*$K17*$CQ$11</f>
        <v>0</v>
      </c>
      <c r="CR17" s="56"/>
      <c r="CS17" s="56">
        <f>CR17*D17*E17*F17</f>
        <v>0</v>
      </c>
      <c r="CT17" s="64">
        <f t="shared" si="13"/>
        <v>628</v>
      </c>
      <c r="CU17" s="64">
        <f t="shared" si="13"/>
        <v>10709030.752</v>
      </c>
    </row>
    <row r="18" spans="1:99" s="78" customFormat="1" ht="42.75" x14ac:dyDescent="0.25">
      <c r="A18" s="66"/>
      <c r="B18" s="66">
        <v>5</v>
      </c>
      <c r="C18" s="67" t="s">
        <v>111</v>
      </c>
      <c r="D18" s="68">
        <v>11480</v>
      </c>
      <c r="E18" s="69">
        <v>9.83</v>
      </c>
      <c r="F18" s="142">
        <v>1</v>
      </c>
      <c r="G18" s="143"/>
      <c r="H18" s="68">
        <v>1.4</v>
      </c>
      <c r="I18" s="68">
        <v>1.68</v>
      </c>
      <c r="J18" s="68">
        <v>2.23</v>
      </c>
      <c r="K18" s="70">
        <v>2.57</v>
      </c>
      <c r="L18" s="71">
        <v>0</v>
      </c>
      <c r="M18" s="72">
        <f t="shared" si="4"/>
        <v>0</v>
      </c>
      <c r="N18" s="73">
        <v>0</v>
      </c>
      <c r="O18" s="72">
        <f t="shared" si="14"/>
        <v>0</v>
      </c>
      <c r="P18" s="73">
        <v>0</v>
      </c>
      <c r="Q18" s="72">
        <f t="shared" si="5"/>
        <v>0</v>
      </c>
      <c r="R18" s="61">
        <v>0</v>
      </c>
      <c r="S18" s="72">
        <f t="shared" si="6"/>
        <v>0</v>
      </c>
      <c r="T18" s="74">
        <f>SUM(T19:T24)</f>
        <v>989</v>
      </c>
      <c r="U18" s="75">
        <f>SUM(U19:U24)</f>
        <v>113555282.37759998</v>
      </c>
      <c r="V18" s="71">
        <v>0</v>
      </c>
      <c r="W18" s="76">
        <f t="shared" si="8"/>
        <v>0</v>
      </c>
      <c r="X18" s="73">
        <v>0</v>
      </c>
      <c r="Y18" s="72">
        <f t="shared" si="15"/>
        <v>0</v>
      </c>
      <c r="Z18" s="71">
        <v>0</v>
      </c>
      <c r="AA18" s="72">
        <f t="shared" si="9"/>
        <v>0</v>
      </c>
      <c r="AB18" s="73">
        <v>0</v>
      </c>
      <c r="AC18" s="72">
        <f t="shared" si="10"/>
        <v>0</v>
      </c>
      <c r="AD18" s="73">
        <v>0</v>
      </c>
      <c r="AE18" s="72">
        <f t="shared" si="11"/>
        <v>0</v>
      </c>
      <c r="AF18" s="71">
        <v>0</v>
      </c>
      <c r="AG18" s="72">
        <f t="shared" si="12"/>
        <v>0</v>
      </c>
      <c r="AH18" s="71">
        <v>0</v>
      </c>
      <c r="AI18" s="72">
        <f>AH18*$D18*$E18*$F18*$I18*$AI$11</f>
        <v>0</v>
      </c>
      <c r="AJ18" s="71"/>
      <c r="AK18" s="72">
        <f>SUM(AJ18*$D18*$E18*$F18*$H18*$AK$11)</f>
        <v>0</v>
      </c>
      <c r="AL18" s="71"/>
      <c r="AM18" s="76">
        <f>SUM(AL18*$D18*$E18*$F18*$H18*$AM$11)</f>
        <v>0</v>
      </c>
      <c r="AN18" s="73">
        <v>0</v>
      </c>
      <c r="AO18" s="72">
        <f>SUM(AN18*$D18*$E18*$F18*$H18*$AO$11)</f>
        <v>0</v>
      </c>
      <c r="AP18" s="73">
        <v>0</v>
      </c>
      <c r="AQ18" s="72">
        <f>SUM(AP18*$D18*$E18*$F18*$H18*$AQ$11)</f>
        <v>0</v>
      </c>
      <c r="AR18" s="73">
        <v>0</v>
      </c>
      <c r="AS18" s="72">
        <f>SUM(AR18*$D18*$E18*$F18*$H18*$AS$11)</f>
        <v>0</v>
      </c>
      <c r="AT18" s="73">
        <v>0</v>
      </c>
      <c r="AU18" s="72">
        <f>SUM(AT18*$D18*$E18*$F18*$H18*$AU$11)</f>
        <v>0</v>
      </c>
      <c r="AV18" s="73">
        <v>0</v>
      </c>
      <c r="AW18" s="72">
        <f>SUM(AV18*$D18*$E18*$F18*$H18*$AW$11)</f>
        <v>0</v>
      </c>
      <c r="AX18" s="71"/>
      <c r="AY18" s="72">
        <f>SUM(AX18*$D18*$E18*$F18*$H18*$AY$11)</f>
        <v>0</v>
      </c>
      <c r="AZ18" s="73">
        <v>0</v>
      </c>
      <c r="BA18" s="72">
        <f>SUM(AZ18*$D18*$E18*$F18*$H18*$BA$11)</f>
        <v>0</v>
      </c>
      <c r="BB18" s="73">
        <v>0</v>
      </c>
      <c r="BC18" s="72">
        <f>SUM(BB18*$D18*$E18*$F18*$H18*$BC$11)</f>
        <v>0</v>
      </c>
      <c r="BD18" s="73">
        <v>0</v>
      </c>
      <c r="BE18" s="72">
        <f>SUM(BD18*$D18*$E18*$F18*$H18*$BE$11)</f>
        <v>0</v>
      </c>
      <c r="BF18" s="73"/>
      <c r="BG18" s="72">
        <f>SUM(BF18*$D18*$E18*$F18*$H18*$BG$11)</f>
        <v>0</v>
      </c>
      <c r="BH18" s="73">
        <v>0</v>
      </c>
      <c r="BI18" s="72">
        <f>SUM(BH18*$D18*$E18*$F18*$H18*$BI$11)</f>
        <v>0</v>
      </c>
      <c r="BJ18" s="73">
        <v>0</v>
      </c>
      <c r="BK18" s="72">
        <f>BJ18*$D18*$E18*$F18*$I18*$BK$11</f>
        <v>0</v>
      </c>
      <c r="BL18" s="71">
        <v>0</v>
      </c>
      <c r="BM18" s="72">
        <f>BL18*$D18*$E18*$F18*$I18*$BM$11</f>
        <v>0</v>
      </c>
      <c r="BN18" s="73">
        <v>0</v>
      </c>
      <c r="BO18" s="72">
        <f>BN18*$D18*$E18*$F18*$I18*$BO$11</f>
        <v>0</v>
      </c>
      <c r="BP18" s="73">
        <v>0</v>
      </c>
      <c r="BQ18" s="72">
        <f>BP18*$D18*$E18*$F18*$I18*$BQ$11</f>
        <v>0</v>
      </c>
      <c r="BR18" s="71">
        <v>0</v>
      </c>
      <c r="BS18" s="72">
        <f>BR18*$D18*$E18*$F18*$I18*$BS$11</f>
        <v>0</v>
      </c>
      <c r="BT18" s="71">
        <v>0</v>
      </c>
      <c r="BU18" s="72">
        <f>BT18*$D18*$E18*$F18*$I18*$BU$11</f>
        <v>0</v>
      </c>
      <c r="BV18" s="71">
        <v>0</v>
      </c>
      <c r="BW18" s="72">
        <f>BV18*$D18*$E18*$F18*$I18*$BW$11</f>
        <v>0</v>
      </c>
      <c r="BX18" s="71">
        <v>0</v>
      </c>
      <c r="BY18" s="72">
        <f>BX18*$D18*$E18*$F18*$I18*$BY$11</f>
        <v>0</v>
      </c>
      <c r="BZ18" s="73">
        <v>0</v>
      </c>
      <c r="CA18" s="72">
        <f>BZ18*$D18*$E18*$F18*$I18*$CA$11</f>
        <v>0</v>
      </c>
      <c r="CB18" s="73">
        <v>0</v>
      </c>
      <c r="CC18" s="72">
        <f>CB18*$D18*$E18*$F18*$I18*$CC$11</f>
        <v>0</v>
      </c>
      <c r="CD18" s="71">
        <v>0</v>
      </c>
      <c r="CE18" s="72">
        <f>CD18*$D18*$E18*$F18*$I18*$CE$11</f>
        <v>0</v>
      </c>
      <c r="CF18" s="73"/>
      <c r="CG18" s="72">
        <f>CF18*$D18*$E18*$F18*$I18*$CG$11</f>
        <v>0</v>
      </c>
      <c r="CH18" s="73">
        <v>0</v>
      </c>
      <c r="CI18" s="72">
        <f>CH18*$D18*$E18*$F18*$I18*$CI$11</f>
        <v>0</v>
      </c>
      <c r="CJ18" s="71">
        <v>0</v>
      </c>
      <c r="CK18" s="72">
        <f>CJ18*$D18*$E18*$F18*$I18*$CK$11</f>
        <v>0</v>
      </c>
      <c r="CL18" s="73">
        <v>0</v>
      </c>
      <c r="CM18" s="72">
        <f>CL18*$D18*$E18*$F18*$I18*$CM$11</f>
        <v>0</v>
      </c>
      <c r="CN18" s="71">
        <v>0</v>
      </c>
      <c r="CO18" s="72">
        <f>CN18*$D18*$E18*$F18*$J18*$CO$11</f>
        <v>0</v>
      </c>
      <c r="CP18" s="71"/>
      <c r="CQ18" s="72">
        <f>CP18*$D18*$E18*$F18*$K18*$CQ$11</f>
        <v>0</v>
      </c>
      <c r="CR18" s="72">
        <f>SUM(CR19:CR24)</f>
        <v>5</v>
      </c>
      <c r="CS18" s="72">
        <f>SUM(CS19:CS24)</f>
        <v>564242</v>
      </c>
      <c r="CT18" s="77">
        <f t="shared" si="13"/>
        <v>994</v>
      </c>
      <c r="CU18" s="77">
        <f t="shared" si="13"/>
        <v>114119524.37759998</v>
      </c>
    </row>
    <row r="19" spans="1:99" s="78" customFormat="1" ht="30" x14ac:dyDescent="0.25">
      <c r="A19" s="66"/>
      <c r="B19" s="144" t="s">
        <v>112</v>
      </c>
      <c r="C19" s="79" t="s">
        <v>113</v>
      </c>
      <c r="D19" s="68">
        <v>11480</v>
      </c>
      <c r="E19" s="69">
        <v>9.83</v>
      </c>
      <c r="F19" s="145">
        <v>1.1000000000000001</v>
      </c>
      <c r="G19" s="146"/>
      <c r="H19" s="68">
        <v>1.4</v>
      </c>
      <c r="I19" s="68">
        <v>1.68</v>
      </c>
      <c r="J19" s="68">
        <v>2.23</v>
      </c>
      <c r="K19" s="70">
        <v>2.57</v>
      </c>
      <c r="L19" s="71"/>
      <c r="M19" s="72"/>
      <c r="N19" s="73"/>
      <c r="O19" s="72"/>
      <c r="P19" s="73"/>
      <c r="Q19" s="72"/>
      <c r="R19" s="61"/>
      <c r="S19" s="72"/>
      <c r="T19" s="59">
        <v>79</v>
      </c>
      <c r="U19" s="56">
        <f t="shared" si="7"/>
        <v>13729136.344000001</v>
      </c>
      <c r="V19" s="71"/>
      <c r="W19" s="76"/>
      <c r="X19" s="73"/>
      <c r="Y19" s="72"/>
      <c r="Z19" s="71"/>
      <c r="AA19" s="72"/>
      <c r="AB19" s="73"/>
      <c r="AC19" s="72"/>
      <c r="AD19" s="73"/>
      <c r="AE19" s="72"/>
      <c r="AF19" s="71"/>
      <c r="AG19" s="72"/>
      <c r="AH19" s="71"/>
      <c r="AI19" s="72"/>
      <c r="AJ19" s="71"/>
      <c r="AK19" s="72"/>
      <c r="AL19" s="71"/>
      <c r="AM19" s="76"/>
      <c r="AN19" s="73"/>
      <c r="AO19" s="72"/>
      <c r="AP19" s="73"/>
      <c r="AQ19" s="72"/>
      <c r="AR19" s="73"/>
      <c r="AS19" s="72"/>
      <c r="AT19" s="73"/>
      <c r="AU19" s="72"/>
      <c r="AV19" s="73"/>
      <c r="AW19" s="72"/>
      <c r="AX19" s="71"/>
      <c r="AY19" s="72"/>
      <c r="AZ19" s="73"/>
      <c r="BA19" s="72"/>
      <c r="BB19" s="73"/>
      <c r="BC19" s="72"/>
      <c r="BD19" s="73"/>
      <c r="BE19" s="72"/>
      <c r="BF19" s="73"/>
      <c r="BG19" s="72"/>
      <c r="BH19" s="73"/>
      <c r="BI19" s="72"/>
      <c r="BJ19" s="73"/>
      <c r="BK19" s="72"/>
      <c r="BL19" s="71"/>
      <c r="BM19" s="72"/>
      <c r="BN19" s="73"/>
      <c r="BO19" s="72"/>
      <c r="BP19" s="73"/>
      <c r="BQ19" s="72"/>
      <c r="BR19" s="71"/>
      <c r="BS19" s="72"/>
      <c r="BT19" s="71"/>
      <c r="BU19" s="72"/>
      <c r="BV19" s="71"/>
      <c r="BW19" s="72"/>
      <c r="BX19" s="71"/>
      <c r="BY19" s="72"/>
      <c r="BZ19" s="73"/>
      <c r="CA19" s="72"/>
      <c r="CB19" s="73"/>
      <c r="CC19" s="72"/>
      <c r="CD19" s="71"/>
      <c r="CE19" s="72"/>
      <c r="CF19" s="73"/>
      <c r="CG19" s="72"/>
      <c r="CH19" s="73"/>
      <c r="CI19" s="72"/>
      <c r="CJ19" s="71"/>
      <c r="CK19" s="72"/>
      <c r="CL19" s="73"/>
      <c r="CM19" s="72"/>
      <c r="CN19" s="71"/>
      <c r="CO19" s="72"/>
      <c r="CP19" s="71"/>
      <c r="CQ19" s="72"/>
      <c r="CR19" s="72"/>
      <c r="CS19" s="75">
        <f>CR19*D19*E19*F19</f>
        <v>0</v>
      </c>
      <c r="CT19" s="64">
        <f t="shared" si="13"/>
        <v>79</v>
      </c>
      <c r="CU19" s="64">
        <f t="shared" si="13"/>
        <v>13729136.344000001</v>
      </c>
    </row>
    <row r="20" spans="1:99" s="154" customFormat="1" ht="30" x14ac:dyDescent="0.25">
      <c r="A20" s="147"/>
      <c r="B20" s="144" t="s">
        <v>114</v>
      </c>
      <c r="C20" s="79" t="s">
        <v>115</v>
      </c>
      <c r="D20" s="50">
        <v>11480</v>
      </c>
      <c r="E20" s="148">
        <v>9.83</v>
      </c>
      <c r="F20" s="145">
        <v>1</v>
      </c>
      <c r="G20" s="146"/>
      <c r="H20" s="149">
        <v>1.4</v>
      </c>
      <c r="I20" s="149">
        <v>1.68</v>
      </c>
      <c r="J20" s="149">
        <v>2.23</v>
      </c>
      <c r="K20" s="150">
        <v>2.57</v>
      </c>
      <c r="L20" s="81"/>
      <c r="M20" s="56">
        <f t="shared" si="4"/>
        <v>0</v>
      </c>
      <c r="N20" s="151"/>
      <c r="O20" s="56">
        <f t="shared" si="14"/>
        <v>0</v>
      </c>
      <c r="P20" s="151"/>
      <c r="Q20" s="56">
        <f t="shared" si="5"/>
        <v>0</v>
      </c>
      <c r="R20" s="81"/>
      <c r="S20" s="56">
        <f t="shared" si="6"/>
        <v>0</v>
      </c>
      <c r="T20" s="59">
        <v>531</v>
      </c>
      <c r="U20" s="56">
        <f t="shared" si="7"/>
        <v>83891500.559999987</v>
      </c>
      <c r="V20" s="81"/>
      <c r="W20" s="58">
        <f t="shared" si="8"/>
        <v>0</v>
      </c>
      <c r="X20" s="152"/>
      <c r="Y20" s="56">
        <f t="shared" si="15"/>
        <v>0</v>
      </c>
      <c r="Z20" s="81"/>
      <c r="AA20" s="56">
        <f t="shared" si="9"/>
        <v>0</v>
      </c>
      <c r="AB20" s="151"/>
      <c r="AC20" s="56">
        <f t="shared" si="10"/>
        <v>0</v>
      </c>
      <c r="AD20" s="151"/>
      <c r="AE20" s="56">
        <f t="shared" si="11"/>
        <v>0</v>
      </c>
      <c r="AF20" s="81"/>
      <c r="AG20" s="56">
        <f t="shared" si="12"/>
        <v>0</v>
      </c>
      <c r="AH20" s="81"/>
      <c r="AI20" s="56">
        <f>AH20*$D20*$E20*$F20*$I20*$AI$11</f>
        <v>0</v>
      </c>
      <c r="AJ20" s="153"/>
      <c r="AK20" s="56">
        <f>SUM(AJ20*$D20*$E20*$F20*$H20*$AK$11)</f>
        <v>0</v>
      </c>
      <c r="AL20" s="81"/>
      <c r="AM20" s="58">
        <f>SUM(AL20*$D20*$E20*$F20*$H20*$AM$11)</f>
        <v>0</v>
      </c>
      <c r="AN20" s="151"/>
      <c r="AO20" s="56">
        <f>SUM(AN20*$D20*$E20*$F20*$H20*$AO$11)</f>
        <v>0</v>
      </c>
      <c r="AP20" s="151"/>
      <c r="AQ20" s="56">
        <f>SUM(AP20*$D20*$E20*$F20*$H20*$AQ$11)</f>
        <v>0</v>
      </c>
      <c r="AR20" s="151"/>
      <c r="AS20" s="56">
        <f>SUM(AR20*$D20*$E20*$F20*$H20*$AS$11)</f>
        <v>0</v>
      </c>
      <c r="AT20" s="151"/>
      <c r="AU20" s="56">
        <f>SUM(AT20*$D20*$E20*$F20*$H20*$AU$11)</f>
        <v>0</v>
      </c>
      <c r="AV20" s="151"/>
      <c r="AW20" s="56">
        <f>SUM(AV20*$D20*$E20*$F20*$H20*$AW$11)</f>
        <v>0</v>
      </c>
      <c r="AX20" s="81"/>
      <c r="AY20" s="56">
        <f>SUM(AX20*$D20*$E20*$F20*$H20*$AY$11)</f>
        <v>0</v>
      </c>
      <c r="AZ20" s="151"/>
      <c r="BA20" s="56">
        <f>SUM(AZ20*$D20*$E20*$F20*$H20*$BA$11)</f>
        <v>0</v>
      </c>
      <c r="BB20" s="151"/>
      <c r="BC20" s="56">
        <f>SUM(BB20*$D20*$E20*$F20*$H20*$BC$11)</f>
        <v>0</v>
      </c>
      <c r="BD20" s="151"/>
      <c r="BE20" s="56">
        <f>SUM(BD20*$D20*$E20*$F20*$H20*$BE$11)</f>
        <v>0</v>
      </c>
      <c r="BF20" s="151"/>
      <c r="BG20" s="56">
        <f>SUM(BF20*$D20*$E20*$F20*$H20*$BG$11)</f>
        <v>0</v>
      </c>
      <c r="BH20" s="151"/>
      <c r="BI20" s="56">
        <f>SUM(BH20*$D20*$E20*$F20*$H20*$BI$11)</f>
        <v>0</v>
      </c>
      <c r="BJ20" s="151"/>
      <c r="BK20" s="56">
        <f>BJ20*$D20*$E20*$F20*$I20*$BK$11</f>
        <v>0</v>
      </c>
      <c r="BL20" s="81"/>
      <c r="BM20" s="56">
        <f>BL20*$D20*$E20*$F20*$I20*$BM$11</f>
        <v>0</v>
      </c>
      <c r="BN20" s="151"/>
      <c r="BO20" s="56">
        <f>BN20*$D20*$E20*$F20*$I20*$BO$11</f>
        <v>0</v>
      </c>
      <c r="BP20" s="151"/>
      <c r="BQ20" s="56">
        <f>BP20*$D20*$E20*$F20*$I20*$BQ$11</f>
        <v>0</v>
      </c>
      <c r="BR20" s="81"/>
      <c r="BS20" s="56">
        <f>BR20*$D20*$E20*$F20*$I20*$BS$11</f>
        <v>0</v>
      </c>
      <c r="BT20" s="81"/>
      <c r="BU20" s="56">
        <f>BT20*$D20*$E20*$F20*$I20*$BU$11</f>
        <v>0</v>
      </c>
      <c r="BV20" s="81"/>
      <c r="BW20" s="56">
        <f>BV20*$D20*$E20*$F20*$I20*$BW$11</f>
        <v>0</v>
      </c>
      <c r="BX20" s="81"/>
      <c r="BY20" s="56">
        <f>BX20*$D20*$E20*$F20*$I20*$BY$11</f>
        <v>0</v>
      </c>
      <c r="BZ20" s="151"/>
      <c r="CA20" s="56">
        <f>BZ20*$D20*$E20*$F20*$I20*$CA$11</f>
        <v>0</v>
      </c>
      <c r="CB20" s="151"/>
      <c r="CC20" s="56">
        <f>CB20*$D20*$E20*$F20*$I20*$CC$11</f>
        <v>0</v>
      </c>
      <c r="CD20" s="81"/>
      <c r="CE20" s="56">
        <f>CD20*$D20*$E20*$F20*$I20*$CE$11</f>
        <v>0</v>
      </c>
      <c r="CF20" s="151"/>
      <c r="CG20" s="56">
        <f>CF20*$D20*$E20*$F20*$I20*$CG$11</f>
        <v>0</v>
      </c>
      <c r="CH20" s="151"/>
      <c r="CI20" s="56">
        <f>CH20*$D20*$E20*$F20*$I20*$CI$11</f>
        <v>0</v>
      </c>
      <c r="CJ20" s="81"/>
      <c r="CK20" s="56">
        <f>CJ20*$D20*$E20*$F20*$I20*$CK$11</f>
        <v>0</v>
      </c>
      <c r="CL20" s="151"/>
      <c r="CM20" s="56">
        <f>CL20*$D20*$E20*$F20*$I20*$CM$11</f>
        <v>0</v>
      </c>
      <c r="CN20" s="81"/>
      <c r="CO20" s="56">
        <f>CN20*$D20*$E20*$F20*$J20*$CO$11</f>
        <v>0</v>
      </c>
      <c r="CP20" s="81"/>
      <c r="CQ20" s="56">
        <f>CP20*$D20*$E20*$F20*$K20*$CQ$11</f>
        <v>0</v>
      </c>
      <c r="CR20" s="56">
        <v>5</v>
      </c>
      <c r="CS20" s="75">
        <f>SUM(CR20*D20*E20*F20*CS11)</f>
        <v>564242</v>
      </c>
      <c r="CT20" s="64">
        <f t="shared" si="13"/>
        <v>536</v>
      </c>
      <c r="CU20" s="64">
        <f t="shared" si="13"/>
        <v>84455742.559999987</v>
      </c>
    </row>
    <row r="21" spans="1:99" s="154" customFormat="1" ht="30" x14ac:dyDescent="0.25">
      <c r="A21" s="147"/>
      <c r="B21" s="144" t="s">
        <v>116</v>
      </c>
      <c r="C21" s="82" t="s">
        <v>117</v>
      </c>
      <c r="D21" s="50">
        <v>11480</v>
      </c>
      <c r="E21" s="148">
        <v>9.83</v>
      </c>
      <c r="F21" s="145">
        <v>1</v>
      </c>
      <c r="G21" s="146"/>
      <c r="H21" s="149">
        <v>1.4</v>
      </c>
      <c r="I21" s="149">
        <v>1.68</v>
      </c>
      <c r="J21" s="149">
        <v>2.23</v>
      </c>
      <c r="K21" s="150">
        <v>2.57</v>
      </c>
      <c r="L21" s="81"/>
      <c r="M21" s="56"/>
      <c r="N21" s="151"/>
      <c r="O21" s="56"/>
      <c r="P21" s="151"/>
      <c r="Q21" s="56"/>
      <c r="R21" s="81"/>
      <c r="S21" s="56"/>
      <c r="T21" s="59">
        <v>26</v>
      </c>
      <c r="U21" s="56">
        <f t="shared" si="7"/>
        <v>4107681.76</v>
      </c>
      <c r="V21" s="81"/>
      <c r="W21" s="58"/>
      <c r="X21" s="152"/>
      <c r="Y21" s="56"/>
      <c r="Z21" s="81"/>
      <c r="AA21" s="56"/>
      <c r="AB21" s="151"/>
      <c r="AC21" s="56"/>
      <c r="AD21" s="151"/>
      <c r="AE21" s="56"/>
      <c r="AF21" s="81"/>
      <c r="AG21" s="56"/>
      <c r="AH21" s="81"/>
      <c r="AI21" s="56"/>
      <c r="AJ21" s="153"/>
      <c r="AK21" s="56"/>
      <c r="AL21" s="81"/>
      <c r="AM21" s="58"/>
      <c r="AN21" s="151"/>
      <c r="AO21" s="56"/>
      <c r="AP21" s="151"/>
      <c r="AQ21" s="56"/>
      <c r="AR21" s="151"/>
      <c r="AS21" s="56"/>
      <c r="AT21" s="151"/>
      <c r="AU21" s="56"/>
      <c r="AV21" s="151"/>
      <c r="AW21" s="56"/>
      <c r="AX21" s="81"/>
      <c r="AY21" s="56"/>
      <c r="AZ21" s="151"/>
      <c r="BA21" s="56"/>
      <c r="BB21" s="151"/>
      <c r="BC21" s="56"/>
      <c r="BD21" s="151"/>
      <c r="BE21" s="56"/>
      <c r="BF21" s="151"/>
      <c r="BG21" s="56"/>
      <c r="BH21" s="151"/>
      <c r="BI21" s="56"/>
      <c r="BJ21" s="151"/>
      <c r="BK21" s="56"/>
      <c r="BL21" s="81"/>
      <c r="BM21" s="56"/>
      <c r="BN21" s="151"/>
      <c r="BO21" s="56"/>
      <c r="BP21" s="151"/>
      <c r="BQ21" s="56"/>
      <c r="BR21" s="81"/>
      <c r="BS21" s="56"/>
      <c r="BT21" s="81"/>
      <c r="BU21" s="56"/>
      <c r="BV21" s="81"/>
      <c r="BW21" s="56"/>
      <c r="BX21" s="81"/>
      <c r="BY21" s="56"/>
      <c r="BZ21" s="151"/>
      <c r="CA21" s="56"/>
      <c r="CB21" s="151"/>
      <c r="CC21" s="56"/>
      <c r="CD21" s="81"/>
      <c r="CE21" s="56"/>
      <c r="CF21" s="151"/>
      <c r="CG21" s="56"/>
      <c r="CH21" s="151"/>
      <c r="CI21" s="56"/>
      <c r="CJ21" s="81"/>
      <c r="CK21" s="56"/>
      <c r="CL21" s="151"/>
      <c r="CM21" s="56"/>
      <c r="CN21" s="81"/>
      <c r="CO21" s="56"/>
      <c r="CP21" s="81"/>
      <c r="CQ21" s="56"/>
      <c r="CR21" s="56"/>
      <c r="CS21" s="75"/>
      <c r="CT21" s="64">
        <f t="shared" si="13"/>
        <v>26</v>
      </c>
      <c r="CU21" s="64">
        <f t="shared" si="13"/>
        <v>4107681.76</v>
      </c>
    </row>
    <row r="22" spans="1:99" s="154" customFormat="1" ht="30" x14ac:dyDescent="0.25">
      <c r="A22" s="147"/>
      <c r="B22" s="144" t="s">
        <v>118</v>
      </c>
      <c r="C22" s="79" t="s">
        <v>119</v>
      </c>
      <c r="D22" s="50">
        <v>11480</v>
      </c>
      <c r="E22" s="148">
        <v>9.83</v>
      </c>
      <c r="F22" s="145">
        <v>0.6</v>
      </c>
      <c r="G22" s="146"/>
      <c r="H22" s="149">
        <v>1.4</v>
      </c>
      <c r="I22" s="149">
        <v>1.68</v>
      </c>
      <c r="J22" s="149">
        <v>2.23</v>
      </c>
      <c r="K22" s="150">
        <v>2.57</v>
      </c>
      <c r="L22" s="81"/>
      <c r="M22" s="56">
        <f t="shared" si="4"/>
        <v>0</v>
      </c>
      <c r="N22" s="151"/>
      <c r="O22" s="56">
        <f t="shared" si="14"/>
        <v>0</v>
      </c>
      <c r="P22" s="151"/>
      <c r="Q22" s="56">
        <f t="shared" si="5"/>
        <v>0</v>
      </c>
      <c r="R22" s="81"/>
      <c r="S22" s="56">
        <f t="shared" si="6"/>
        <v>0</v>
      </c>
      <c r="T22" s="59">
        <v>19</v>
      </c>
      <c r="U22" s="56">
        <f t="shared" si="7"/>
        <v>1801060.4639999999</v>
      </c>
      <c r="V22" s="81"/>
      <c r="W22" s="58">
        <f t="shared" si="8"/>
        <v>0</v>
      </c>
      <c r="X22" s="152"/>
      <c r="Y22" s="56">
        <f t="shared" si="15"/>
        <v>0</v>
      </c>
      <c r="Z22" s="81"/>
      <c r="AA22" s="56">
        <f t="shared" si="9"/>
        <v>0</v>
      </c>
      <c r="AB22" s="151"/>
      <c r="AC22" s="56">
        <f t="shared" si="10"/>
        <v>0</v>
      </c>
      <c r="AD22" s="151"/>
      <c r="AE22" s="56">
        <f t="shared" si="11"/>
        <v>0</v>
      </c>
      <c r="AF22" s="81"/>
      <c r="AG22" s="56">
        <f t="shared" si="12"/>
        <v>0</v>
      </c>
      <c r="AH22" s="81"/>
      <c r="AI22" s="56">
        <f>AH22*$D22*$E22*$F22*$I22*$AI$11</f>
        <v>0</v>
      </c>
      <c r="AJ22" s="153"/>
      <c r="AK22" s="56">
        <f>SUM(AJ22*$D22*$E22*$F22*$H22*$AK$11)</f>
        <v>0</v>
      </c>
      <c r="AL22" s="81"/>
      <c r="AM22" s="58">
        <f>SUM(AL22*$D22*$E22*$F22*$H22*$AM$11)</f>
        <v>0</v>
      </c>
      <c r="AN22" s="151"/>
      <c r="AO22" s="56">
        <f>SUM(AN22*$D22*$E22*$F22*$H22*$AO$11)</f>
        <v>0</v>
      </c>
      <c r="AP22" s="151"/>
      <c r="AQ22" s="56">
        <f>SUM(AP22*$D22*$E22*$F22*$H22*$AQ$11)</f>
        <v>0</v>
      </c>
      <c r="AR22" s="151"/>
      <c r="AS22" s="56">
        <f>SUM(AR22*$D22*$E22*$F22*$H22*$AS$11)</f>
        <v>0</v>
      </c>
      <c r="AT22" s="151"/>
      <c r="AU22" s="56">
        <f>SUM(AT22*$D22*$E22*$F22*$H22*$AU$11)</f>
        <v>0</v>
      </c>
      <c r="AV22" s="151"/>
      <c r="AW22" s="56">
        <f>SUM(AV22*$D22*$E22*$F22*$H22*$AW$11)</f>
        <v>0</v>
      </c>
      <c r="AX22" s="81"/>
      <c r="AY22" s="56">
        <f>SUM(AX22*$D22*$E22*$F22*$H22*$AY$11)</f>
        <v>0</v>
      </c>
      <c r="AZ22" s="151"/>
      <c r="BA22" s="56">
        <f>SUM(AZ22*$D22*$E22*$F22*$H22*$BA$11)</f>
        <v>0</v>
      </c>
      <c r="BB22" s="151"/>
      <c r="BC22" s="56">
        <f>SUM(BB22*$D22*$E22*$F22*$H22*$BC$11)</f>
        <v>0</v>
      </c>
      <c r="BD22" s="151"/>
      <c r="BE22" s="56">
        <f>SUM(BD22*$D22*$E22*$F22*$H22*$BE$11)</f>
        <v>0</v>
      </c>
      <c r="BF22" s="151"/>
      <c r="BG22" s="56">
        <f>SUM(BF22*$D22*$E22*$F22*$H22*$BG$11)</f>
        <v>0</v>
      </c>
      <c r="BH22" s="151"/>
      <c r="BI22" s="56">
        <f>SUM(BH22*$D22*$E22*$F22*$H22*$BI$11)</f>
        <v>0</v>
      </c>
      <c r="BJ22" s="151"/>
      <c r="BK22" s="56">
        <f>BJ22*$D22*$E22*$F22*$I22*$BK$11</f>
        <v>0</v>
      </c>
      <c r="BL22" s="81"/>
      <c r="BM22" s="56">
        <f>BL22*$D22*$E22*$F22*$I22*$BM$11</f>
        <v>0</v>
      </c>
      <c r="BN22" s="151"/>
      <c r="BO22" s="56">
        <f>BN22*$D22*$E22*$F22*$I22*$BO$11</f>
        <v>0</v>
      </c>
      <c r="BP22" s="151"/>
      <c r="BQ22" s="56">
        <f>BP22*$D22*$E22*$F22*$I22*$BQ$11</f>
        <v>0</v>
      </c>
      <c r="BR22" s="81"/>
      <c r="BS22" s="56">
        <f>BR22*$D22*$E22*$F22*$I22*$BS$11</f>
        <v>0</v>
      </c>
      <c r="BT22" s="81"/>
      <c r="BU22" s="56">
        <f>BT22*$D22*$E22*$F22*$I22*$BU$11</f>
        <v>0</v>
      </c>
      <c r="BV22" s="81"/>
      <c r="BW22" s="56">
        <f>BV22*$D22*$E22*$F22*$I22*$BW$11</f>
        <v>0</v>
      </c>
      <c r="BX22" s="81"/>
      <c r="BY22" s="56">
        <f>BX22*$D22*$E22*$F22*$I22*$BY$11</f>
        <v>0</v>
      </c>
      <c r="BZ22" s="151"/>
      <c r="CA22" s="56">
        <f>BZ22*$D22*$E22*$F22*$I22*$CA$11</f>
        <v>0</v>
      </c>
      <c r="CB22" s="151"/>
      <c r="CC22" s="56">
        <f>CB22*$D22*$E22*$F22*$I22*$CC$11</f>
        <v>0</v>
      </c>
      <c r="CD22" s="81"/>
      <c r="CE22" s="56">
        <f>CD22*$D22*$E22*$F22*$I22*$CE$11</f>
        <v>0</v>
      </c>
      <c r="CF22" s="151"/>
      <c r="CG22" s="56">
        <f>CF22*$D22*$E22*$F22*$I22*$CG$11</f>
        <v>0</v>
      </c>
      <c r="CH22" s="151"/>
      <c r="CI22" s="56">
        <f>CH22*$D22*$E22*$F22*$I22*$CI$11</f>
        <v>0</v>
      </c>
      <c r="CJ22" s="81"/>
      <c r="CK22" s="56">
        <f>CJ22*$D22*$E22*$F22*$I22*$CK$11</f>
        <v>0</v>
      </c>
      <c r="CL22" s="151"/>
      <c r="CM22" s="56">
        <f>CL22*$D22*$E22*$F22*$I22*$CM$11</f>
        <v>0</v>
      </c>
      <c r="CN22" s="81"/>
      <c r="CO22" s="56">
        <f>CN22*$D22*$E22*$F22*$J22*$CO$11</f>
        <v>0</v>
      </c>
      <c r="CP22" s="81"/>
      <c r="CQ22" s="56">
        <f>CP22*$D22*$E22*$F22*$K22*$CQ$11</f>
        <v>0</v>
      </c>
      <c r="CR22" s="56"/>
      <c r="CS22" s="56"/>
      <c r="CT22" s="64">
        <f t="shared" si="13"/>
        <v>19</v>
      </c>
      <c r="CU22" s="64">
        <f t="shared" si="13"/>
        <v>1801060.4639999999</v>
      </c>
    </row>
    <row r="23" spans="1:99" s="154" customFormat="1" ht="15.75" x14ac:dyDescent="0.25">
      <c r="A23" s="147"/>
      <c r="B23" s="144" t="s">
        <v>120</v>
      </c>
      <c r="C23" s="79" t="s">
        <v>121</v>
      </c>
      <c r="D23" s="50">
        <v>11480</v>
      </c>
      <c r="E23" s="155">
        <v>9.83</v>
      </c>
      <c r="F23" s="145">
        <v>0.6</v>
      </c>
      <c r="G23" s="146"/>
      <c r="H23" s="149">
        <v>1.4</v>
      </c>
      <c r="I23" s="149">
        <v>1.68</v>
      </c>
      <c r="J23" s="149">
        <v>2.23</v>
      </c>
      <c r="K23" s="150">
        <v>2.57</v>
      </c>
      <c r="L23" s="81"/>
      <c r="M23" s="56"/>
      <c r="N23" s="151"/>
      <c r="O23" s="56"/>
      <c r="P23" s="151"/>
      <c r="Q23" s="56"/>
      <c r="R23" s="81"/>
      <c r="S23" s="56"/>
      <c r="T23" s="59"/>
      <c r="U23" s="56">
        <f t="shared" si="7"/>
        <v>0</v>
      </c>
      <c r="V23" s="81"/>
      <c r="W23" s="58"/>
      <c r="X23" s="152"/>
      <c r="Y23" s="56"/>
      <c r="Z23" s="81"/>
      <c r="AA23" s="56"/>
      <c r="AB23" s="151"/>
      <c r="AC23" s="56"/>
      <c r="AD23" s="151"/>
      <c r="AE23" s="56"/>
      <c r="AF23" s="81"/>
      <c r="AG23" s="56"/>
      <c r="AH23" s="81"/>
      <c r="AI23" s="56"/>
      <c r="AJ23" s="153"/>
      <c r="AK23" s="56"/>
      <c r="AL23" s="81"/>
      <c r="AM23" s="58"/>
      <c r="AN23" s="151"/>
      <c r="AO23" s="56"/>
      <c r="AP23" s="151"/>
      <c r="AQ23" s="56"/>
      <c r="AR23" s="151"/>
      <c r="AS23" s="56"/>
      <c r="AT23" s="151"/>
      <c r="AU23" s="56"/>
      <c r="AV23" s="151"/>
      <c r="AW23" s="56"/>
      <c r="AX23" s="81"/>
      <c r="AY23" s="56"/>
      <c r="AZ23" s="151"/>
      <c r="BA23" s="56"/>
      <c r="BB23" s="151"/>
      <c r="BC23" s="56"/>
      <c r="BD23" s="151"/>
      <c r="BE23" s="56"/>
      <c r="BF23" s="151"/>
      <c r="BG23" s="56"/>
      <c r="BH23" s="151"/>
      <c r="BI23" s="56"/>
      <c r="BJ23" s="151"/>
      <c r="BK23" s="56"/>
      <c r="BL23" s="81"/>
      <c r="BM23" s="56"/>
      <c r="BN23" s="151"/>
      <c r="BO23" s="56"/>
      <c r="BP23" s="151"/>
      <c r="BQ23" s="56"/>
      <c r="BR23" s="81"/>
      <c r="BS23" s="56"/>
      <c r="BT23" s="81"/>
      <c r="BU23" s="56"/>
      <c r="BV23" s="81"/>
      <c r="BW23" s="56"/>
      <c r="BX23" s="81"/>
      <c r="BY23" s="56"/>
      <c r="BZ23" s="151"/>
      <c r="CA23" s="56"/>
      <c r="CB23" s="151"/>
      <c r="CC23" s="56"/>
      <c r="CD23" s="81"/>
      <c r="CE23" s="56"/>
      <c r="CF23" s="151"/>
      <c r="CG23" s="56"/>
      <c r="CH23" s="151"/>
      <c r="CI23" s="56"/>
      <c r="CJ23" s="81"/>
      <c r="CK23" s="56"/>
      <c r="CL23" s="151"/>
      <c r="CM23" s="56"/>
      <c r="CN23" s="81"/>
      <c r="CO23" s="56"/>
      <c r="CP23" s="81"/>
      <c r="CQ23" s="56"/>
      <c r="CR23" s="56"/>
      <c r="CS23" s="56"/>
      <c r="CT23" s="64">
        <f t="shared" si="13"/>
        <v>0</v>
      </c>
      <c r="CU23" s="64">
        <f t="shared" si="13"/>
        <v>0</v>
      </c>
    </row>
    <row r="24" spans="1:99" s="154" customFormat="1" ht="45" x14ac:dyDescent="0.25">
      <c r="A24" s="147"/>
      <c r="B24" s="144" t="s">
        <v>122</v>
      </c>
      <c r="C24" s="79" t="s">
        <v>123</v>
      </c>
      <c r="D24" s="50">
        <v>11480</v>
      </c>
      <c r="E24" s="155">
        <v>9.83</v>
      </c>
      <c r="F24" s="145">
        <v>0.19</v>
      </c>
      <c r="G24" s="146"/>
      <c r="H24" s="149">
        <v>1.4</v>
      </c>
      <c r="I24" s="149">
        <v>1.68</v>
      </c>
      <c r="J24" s="149">
        <v>2.23</v>
      </c>
      <c r="K24" s="150">
        <v>2.57</v>
      </c>
      <c r="L24" s="81"/>
      <c r="M24" s="56"/>
      <c r="N24" s="151"/>
      <c r="O24" s="56"/>
      <c r="P24" s="151"/>
      <c r="Q24" s="56"/>
      <c r="R24" s="81"/>
      <c r="S24" s="56"/>
      <c r="T24" s="59">
        <v>334</v>
      </c>
      <c r="U24" s="56">
        <f t="shared" si="7"/>
        <v>10025903.249600001</v>
      </c>
      <c r="V24" s="81"/>
      <c r="W24" s="58"/>
      <c r="X24" s="152"/>
      <c r="Y24" s="56"/>
      <c r="Z24" s="81"/>
      <c r="AA24" s="56"/>
      <c r="AB24" s="151"/>
      <c r="AC24" s="56"/>
      <c r="AD24" s="151"/>
      <c r="AE24" s="56"/>
      <c r="AF24" s="81"/>
      <c r="AG24" s="56"/>
      <c r="AH24" s="81"/>
      <c r="AI24" s="56"/>
      <c r="AJ24" s="153"/>
      <c r="AK24" s="56"/>
      <c r="AL24" s="81"/>
      <c r="AM24" s="58"/>
      <c r="AN24" s="151"/>
      <c r="AO24" s="56"/>
      <c r="AP24" s="151"/>
      <c r="AQ24" s="56"/>
      <c r="AR24" s="151"/>
      <c r="AS24" s="56"/>
      <c r="AT24" s="151"/>
      <c r="AU24" s="56"/>
      <c r="AV24" s="151"/>
      <c r="AW24" s="56"/>
      <c r="AX24" s="81"/>
      <c r="AY24" s="56"/>
      <c r="AZ24" s="151"/>
      <c r="BA24" s="56"/>
      <c r="BB24" s="151"/>
      <c r="BC24" s="56"/>
      <c r="BD24" s="151"/>
      <c r="BE24" s="56"/>
      <c r="BF24" s="151"/>
      <c r="BG24" s="56"/>
      <c r="BH24" s="151"/>
      <c r="BI24" s="56"/>
      <c r="BJ24" s="151"/>
      <c r="BK24" s="56"/>
      <c r="BL24" s="81"/>
      <c r="BM24" s="56"/>
      <c r="BN24" s="151"/>
      <c r="BO24" s="56"/>
      <c r="BP24" s="151"/>
      <c r="BQ24" s="56"/>
      <c r="BR24" s="81"/>
      <c r="BS24" s="56"/>
      <c r="BT24" s="81"/>
      <c r="BU24" s="56"/>
      <c r="BV24" s="81"/>
      <c r="BW24" s="56"/>
      <c r="BX24" s="81"/>
      <c r="BY24" s="56"/>
      <c r="BZ24" s="151"/>
      <c r="CA24" s="56"/>
      <c r="CB24" s="151"/>
      <c r="CC24" s="56"/>
      <c r="CD24" s="81"/>
      <c r="CE24" s="56"/>
      <c r="CF24" s="151"/>
      <c r="CG24" s="56"/>
      <c r="CH24" s="151"/>
      <c r="CI24" s="56"/>
      <c r="CJ24" s="81"/>
      <c r="CK24" s="56"/>
      <c r="CL24" s="151"/>
      <c r="CM24" s="56"/>
      <c r="CN24" s="81"/>
      <c r="CO24" s="56"/>
      <c r="CP24" s="81"/>
      <c r="CQ24" s="56"/>
      <c r="CR24" s="56"/>
      <c r="CS24" s="56"/>
      <c r="CT24" s="64">
        <f t="shared" si="13"/>
        <v>334</v>
      </c>
      <c r="CU24" s="64">
        <f t="shared" si="13"/>
        <v>10025903.249600001</v>
      </c>
    </row>
    <row r="25" spans="1:99" s="1" customFormat="1" ht="30" x14ac:dyDescent="0.25">
      <c r="A25" s="35"/>
      <c r="B25" s="35">
        <v>6</v>
      </c>
      <c r="C25" s="49" t="s">
        <v>124</v>
      </c>
      <c r="D25" s="50">
        <v>11480</v>
      </c>
      <c r="E25" s="50">
        <v>0.33</v>
      </c>
      <c r="F25" s="52">
        <v>1</v>
      </c>
      <c r="G25" s="53"/>
      <c r="H25" s="50">
        <v>1.4</v>
      </c>
      <c r="I25" s="50">
        <v>1.68</v>
      </c>
      <c r="J25" s="50">
        <v>2.23</v>
      </c>
      <c r="K25" s="54">
        <v>2.57</v>
      </c>
      <c r="L25" s="55">
        <v>0</v>
      </c>
      <c r="M25" s="56">
        <f t="shared" si="4"/>
        <v>0</v>
      </c>
      <c r="N25" s="57">
        <v>0</v>
      </c>
      <c r="O25" s="56">
        <f t="shared" si="14"/>
        <v>0</v>
      </c>
      <c r="P25" s="57">
        <v>0</v>
      </c>
      <c r="Q25" s="56">
        <f t="shared" si="5"/>
        <v>0</v>
      </c>
      <c r="R25" s="55">
        <v>0</v>
      </c>
      <c r="S25" s="56">
        <f t="shared" si="6"/>
        <v>0</v>
      </c>
      <c r="T25" s="57">
        <v>0</v>
      </c>
      <c r="U25" s="56">
        <f t="shared" si="7"/>
        <v>0</v>
      </c>
      <c r="V25" s="55"/>
      <c r="W25" s="58">
        <f t="shared" si="8"/>
        <v>0</v>
      </c>
      <c r="X25" s="59"/>
      <c r="Y25" s="56">
        <f t="shared" si="15"/>
        <v>0</v>
      </c>
      <c r="Z25" s="55">
        <v>0</v>
      </c>
      <c r="AA25" s="56">
        <f t="shared" si="9"/>
        <v>0</v>
      </c>
      <c r="AB25" s="57">
        <v>0</v>
      </c>
      <c r="AC25" s="56">
        <f t="shared" si="10"/>
        <v>0</v>
      </c>
      <c r="AD25" s="57">
        <v>0</v>
      </c>
      <c r="AE25" s="56">
        <f t="shared" si="11"/>
        <v>0</v>
      </c>
      <c r="AF25" s="55">
        <v>0</v>
      </c>
      <c r="AG25" s="56">
        <f t="shared" si="12"/>
        <v>0</v>
      </c>
      <c r="AH25" s="55"/>
      <c r="AI25" s="56">
        <f>AH25*$D25*$E25*$F25*$I25*$AI$11</f>
        <v>0</v>
      </c>
      <c r="AJ25" s="61"/>
      <c r="AK25" s="56">
        <f>SUM(AJ25*$D25*$E25*$F25*$H25*$AK$11)</f>
        <v>0</v>
      </c>
      <c r="AL25" s="55">
        <v>766</v>
      </c>
      <c r="AM25" s="58">
        <f>SUM(AL25*$D25*$E25*$F25*$H25*$AM$11)</f>
        <v>4062680.1599999997</v>
      </c>
      <c r="AN25" s="57">
        <v>0</v>
      </c>
      <c r="AO25" s="56">
        <f>SUM(AN25*$D25*$E25*$F25*$H25*$AO$11)</f>
        <v>0</v>
      </c>
      <c r="AP25" s="57">
        <v>0</v>
      </c>
      <c r="AQ25" s="56">
        <f>SUM(AP25*$D25*$E25*$F25*$H25*$AQ$11)</f>
        <v>0</v>
      </c>
      <c r="AR25" s="57"/>
      <c r="AS25" s="56">
        <f>SUM(AR25*$D25*$E25*$F25*$H25*$AS$11)</f>
        <v>0</v>
      </c>
      <c r="AT25" s="57"/>
      <c r="AU25" s="56">
        <f>SUM(AT25*$D25*$E25*$F25*$H25*$AU$11)</f>
        <v>0</v>
      </c>
      <c r="AV25" s="57"/>
      <c r="AW25" s="56">
        <f>SUM(AV25*$D25*$E25*$F25*$H25*$AW$11)</f>
        <v>0</v>
      </c>
      <c r="AX25" s="55"/>
      <c r="AY25" s="56">
        <f>SUM(AX25*$D25*$E25*$F25*$H25*$AY$11)</f>
        <v>0</v>
      </c>
      <c r="AZ25" s="57">
        <v>140</v>
      </c>
      <c r="BA25" s="56">
        <f>SUM(AZ25*$D25*$E25*$F25*$H25*$BA$11)</f>
        <v>742526.39999999991</v>
      </c>
      <c r="BB25" s="57">
        <v>0</v>
      </c>
      <c r="BC25" s="56">
        <f>SUM(BB25*$D25*$E25*$F25*$H25*$BC$11)</f>
        <v>0</v>
      </c>
      <c r="BD25" s="57">
        <v>0</v>
      </c>
      <c r="BE25" s="56">
        <f>SUM(BD25*$D25*$E25*$F25*$H25*$BE$11)</f>
        <v>0</v>
      </c>
      <c r="BF25" s="57"/>
      <c r="BG25" s="56">
        <f>SUM(BF25*$D25*$E25*$F25*$H25*$BG$11)</f>
        <v>0</v>
      </c>
      <c r="BH25" s="57"/>
      <c r="BI25" s="56">
        <f>SUM(BH25*$D25*$E25*$F25*$H25*$BI$11)</f>
        <v>0</v>
      </c>
      <c r="BJ25" s="57">
        <v>0</v>
      </c>
      <c r="BK25" s="56">
        <f>BJ25*$D25*$E25*$F25*$I25*$BK$11</f>
        <v>0</v>
      </c>
      <c r="BL25" s="55">
        <v>0</v>
      </c>
      <c r="BM25" s="56">
        <f>BL25*$D25*$E25*$F25*$I25*$BM$11</f>
        <v>0</v>
      </c>
      <c r="BN25" s="57">
        <v>0</v>
      </c>
      <c r="BO25" s="56">
        <f>BN25*$D25*$E25*$F25*$I25*$BO$11</f>
        <v>0</v>
      </c>
      <c r="BP25" s="57">
        <v>0</v>
      </c>
      <c r="BQ25" s="56">
        <f>BP25*$D25*$E25*$F25*$I25*$BQ$11</f>
        <v>0</v>
      </c>
      <c r="BR25" s="55">
        <v>0</v>
      </c>
      <c r="BS25" s="56">
        <f>BR25*$D25*$E25*$F25*$I25*$BS$11</f>
        <v>0</v>
      </c>
      <c r="BT25" s="55"/>
      <c r="BU25" s="56">
        <f>BT25*$D25*$E25*$F25*$I25*$BU$11</f>
        <v>0</v>
      </c>
      <c r="BV25" s="55">
        <v>169</v>
      </c>
      <c r="BW25" s="56">
        <f>BV25*$D25*$E25*$F25*$I25*$BW$11</f>
        <v>1075602.5279999999</v>
      </c>
      <c r="BX25" s="55"/>
      <c r="BY25" s="56">
        <f>BX25*$D25*$E25*$F25*$I25*$BY$11</f>
        <v>0</v>
      </c>
      <c r="BZ25" s="57">
        <v>45</v>
      </c>
      <c r="CA25" s="56">
        <f>BZ25*$D25*$E25*$F25*$I25*$CA$11</f>
        <v>286403.03999999998</v>
      </c>
      <c r="CB25" s="57">
        <v>0</v>
      </c>
      <c r="CC25" s="56">
        <f>CB25*$D25*$E25*$F25*$I25*$CC$11</f>
        <v>0</v>
      </c>
      <c r="CD25" s="55">
        <v>1</v>
      </c>
      <c r="CE25" s="56">
        <f>CD25*$D25*$E25*$F25*$I25*$CE$11</f>
        <v>6364.5119999999997</v>
      </c>
      <c r="CF25" s="57"/>
      <c r="CG25" s="56">
        <f>CF25*$D25*$E25*$F25*$I25*$CG$11</f>
        <v>0</v>
      </c>
      <c r="CH25" s="57"/>
      <c r="CI25" s="56">
        <f>CH25*$D25*$E25*$F25*$I25*$CI$11</f>
        <v>0</v>
      </c>
      <c r="CJ25" s="55"/>
      <c r="CK25" s="56">
        <f>CJ25*$D25*$E25*$F25*$I25*$CK$11</f>
        <v>0</v>
      </c>
      <c r="CL25" s="57">
        <v>0</v>
      </c>
      <c r="CM25" s="56">
        <f>CL25*$D25*$E25*$F25*$I25*$CM$11</f>
        <v>0</v>
      </c>
      <c r="CN25" s="55">
        <v>0</v>
      </c>
      <c r="CO25" s="56">
        <f>CN25*$D25*$E25*$F25*$J25*$CO$11</f>
        <v>0</v>
      </c>
      <c r="CP25" s="55"/>
      <c r="CQ25" s="56">
        <f>CP25*$D25*$E25*$F25*$K25*$CQ$11</f>
        <v>0</v>
      </c>
      <c r="CR25" s="56"/>
      <c r="CS25" s="56">
        <f>CR25*D25*E25*F25</f>
        <v>0</v>
      </c>
      <c r="CT25" s="64">
        <f t="shared" si="13"/>
        <v>1121</v>
      </c>
      <c r="CU25" s="64">
        <f t="shared" si="13"/>
        <v>6173576.6399999997</v>
      </c>
    </row>
    <row r="26" spans="1:99" s="1" customFormat="1" ht="26.25" customHeight="1" x14ac:dyDescent="0.25">
      <c r="A26" s="35"/>
      <c r="B26" s="35">
        <v>7</v>
      </c>
      <c r="C26" s="49" t="s">
        <v>125</v>
      </c>
      <c r="D26" s="50">
        <v>11480</v>
      </c>
      <c r="E26" s="50">
        <v>1.04</v>
      </c>
      <c r="F26" s="52">
        <v>1</v>
      </c>
      <c r="G26" s="53"/>
      <c r="H26" s="50">
        <v>1.4</v>
      </c>
      <c r="I26" s="50">
        <v>1.68</v>
      </c>
      <c r="J26" s="50">
        <v>2.23</v>
      </c>
      <c r="K26" s="54">
        <v>2.57</v>
      </c>
      <c r="L26" s="83"/>
      <c r="M26" s="56">
        <f t="shared" si="4"/>
        <v>0</v>
      </c>
      <c r="N26" s="84"/>
      <c r="O26" s="56">
        <f t="shared" si="14"/>
        <v>0</v>
      </c>
      <c r="P26" s="84"/>
      <c r="Q26" s="56">
        <f t="shared" si="5"/>
        <v>0</v>
      </c>
      <c r="R26" s="83"/>
      <c r="S26" s="56">
        <f t="shared" si="6"/>
        <v>0</v>
      </c>
      <c r="T26" s="84"/>
      <c r="U26" s="56">
        <f t="shared" si="7"/>
        <v>0</v>
      </c>
      <c r="V26" s="83"/>
      <c r="W26" s="58">
        <f t="shared" si="8"/>
        <v>0</v>
      </c>
      <c r="X26" s="59"/>
      <c r="Y26" s="56">
        <f t="shared" si="15"/>
        <v>0</v>
      </c>
      <c r="Z26" s="83"/>
      <c r="AA26" s="56">
        <f t="shared" si="9"/>
        <v>0</v>
      </c>
      <c r="AB26" s="84"/>
      <c r="AC26" s="56">
        <f t="shared" si="10"/>
        <v>0</v>
      </c>
      <c r="AD26" s="84">
        <v>100</v>
      </c>
      <c r="AE26" s="56">
        <f t="shared" si="11"/>
        <v>1671488</v>
      </c>
      <c r="AF26" s="83"/>
      <c r="AG26" s="56">
        <f t="shared" si="12"/>
        <v>0</v>
      </c>
      <c r="AH26" s="83"/>
      <c r="AI26" s="56">
        <f>AH26*$D26*$E26*$F26*$I26*$AI$11</f>
        <v>0</v>
      </c>
      <c r="AJ26" s="61"/>
      <c r="AK26" s="56">
        <f>SUM(AJ26*$D26*$E26*$F26*$H26*$AK$11)</f>
        <v>0</v>
      </c>
      <c r="AL26" s="83">
        <v>25</v>
      </c>
      <c r="AM26" s="58">
        <f>SUM(AL26*$D26*$E26*$F26*$H26*$AM$11)</f>
        <v>417872</v>
      </c>
      <c r="AN26" s="84"/>
      <c r="AO26" s="56">
        <f>SUM(AN26*$D26*$E26*$F26*$H26*$AO$11)</f>
        <v>0</v>
      </c>
      <c r="AP26" s="84"/>
      <c r="AQ26" s="56">
        <f>SUM(AP26*$D26*$E26*$F26*$H26*$AQ$11)</f>
        <v>0</v>
      </c>
      <c r="AR26" s="84"/>
      <c r="AS26" s="56">
        <f>SUM(AR26*$D26*$E26*$F26*$H26*$AS$11)</f>
        <v>0</v>
      </c>
      <c r="AT26" s="57"/>
      <c r="AU26" s="56">
        <f>SUM(AT26*$D26*$E26*$F26*$H26*$AU$11)</f>
        <v>0</v>
      </c>
      <c r="AV26" s="84"/>
      <c r="AW26" s="56">
        <f>SUM(AV26*$D26*$E26*$F26*$H26*$AW$11)</f>
        <v>0</v>
      </c>
      <c r="AX26" s="83"/>
      <c r="AY26" s="56">
        <f>SUM(AX26*$D26*$E26*$F26*$H26*$AY$11)</f>
        <v>0</v>
      </c>
      <c r="AZ26" s="84"/>
      <c r="BA26" s="56">
        <f>SUM(AZ26*$D26*$E26*$F26*$H26*$BA$11)</f>
        <v>0</v>
      </c>
      <c r="BB26" s="84"/>
      <c r="BC26" s="56">
        <f>SUM(BB26*$D26*$E26*$F26*$H26*$BC$11)</f>
        <v>0</v>
      </c>
      <c r="BD26" s="84"/>
      <c r="BE26" s="56">
        <f>SUM(BD26*$D26*$E26*$F26*$H26*$BE$11)</f>
        <v>0</v>
      </c>
      <c r="BF26" s="84"/>
      <c r="BG26" s="56">
        <f>SUM(BF26*$D26*$E26*$F26*$H26*$BG$11)</f>
        <v>0</v>
      </c>
      <c r="BH26" s="84"/>
      <c r="BI26" s="56">
        <f>SUM(BH26*$D26*$E26*$F26*$H26*$BI$11)</f>
        <v>0</v>
      </c>
      <c r="BJ26" s="84"/>
      <c r="BK26" s="56">
        <f>BJ26*$D26*$E26*$F26*$I26*$BK$11</f>
        <v>0</v>
      </c>
      <c r="BL26" s="83"/>
      <c r="BM26" s="56">
        <f>BL26*$D26*$E26*$F26*$I26*$BM$11</f>
        <v>0</v>
      </c>
      <c r="BN26" s="84"/>
      <c r="BO26" s="56">
        <f>BN26*$D26*$E26*$F26*$I26*$BO$11</f>
        <v>0</v>
      </c>
      <c r="BP26" s="84"/>
      <c r="BQ26" s="56">
        <f>BP26*$D26*$E26*$F26*$I26*$BQ$11</f>
        <v>0</v>
      </c>
      <c r="BR26" s="83"/>
      <c r="BS26" s="56">
        <f>BR26*$D26*$E26*$F26*$I26*$BS$11</f>
        <v>0</v>
      </c>
      <c r="BT26" s="83">
        <v>45</v>
      </c>
      <c r="BU26" s="56">
        <f>BT26*$D26*$E26*$F26*$I26*$BU$11</f>
        <v>902603.52</v>
      </c>
      <c r="BV26" s="83"/>
      <c r="BW26" s="56">
        <f>BV26*$D26*$E26*$F26*$I26*$BW$11</f>
        <v>0</v>
      </c>
      <c r="BX26" s="83"/>
      <c r="BY26" s="56">
        <f>BX26*$D26*$E26*$F26*$I26*$BY$11</f>
        <v>0</v>
      </c>
      <c r="BZ26" s="84"/>
      <c r="CA26" s="56">
        <f>BZ26*$D26*$E26*$F26*$I26*$CA$11</f>
        <v>0</v>
      </c>
      <c r="CB26" s="84"/>
      <c r="CC26" s="56">
        <f>CB26*$D26*$E26*$F26*$I26*$CC$11</f>
        <v>0</v>
      </c>
      <c r="CD26" s="83"/>
      <c r="CE26" s="56">
        <f>CD26*$D26*$E26*$F26*$I26*$CE$11</f>
        <v>0</v>
      </c>
      <c r="CF26" s="84"/>
      <c r="CG26" s="56">
        <f>CF26*$D26*$E26*$F26*$I26*$CG$11</f>
        <v>0</v>
      </c>
      <c r="CH26" s="84"/>
      <c r="CI26" s="56">
        <f>CH26*$D26*$E26*$F26*$I26*$CI$11</f>
        <v>0</v>
      </c>
      <c r="CJ26" s="83"/>
      <c r="CK26" s="56">
        <f>CJ26*$D26*$E26*$F26*$I26*$CK$11</f>
        <v>0</v>
      </c>
      <c r="CL26" s="84"/>
      <c r="CM26" s="56">
        <f>CL26*$D26*$E26*$F26*$I26*$CM$11</f>
        <v>0</v>
      </c>
      <c r="CN26" s="83"/>
      <c r="CO26" s="56">
        <f>CN26*$D26*$E26*$F26*$J26*$CO$11</f>
        <v>0</v>
      </c>
      <c r="CP26" s="83"/>
      <c r="CQ26" s="56">
        <f>CP26*$D26*$E26*$F26*$K26*$CQ$11</f>
        <v>0</v>
      </c>
      <c r="CR26" s="56"/>
      <c r="CS26" s="56">
        <f>CR26*D26*E26*F26</f>
        <v>0</v>
      </c>
      <c r="CT26" s="64">
        <f t="shared" si="13"/>
        <v>170</v>
      </c>
      <c r="CU26" s="64">
        <f t="shared" si="13"/>
        <v>2991963.52</v>
      </c>
    </row>
    <row r="27" spans="1:99" s="93" customFormat="1" x14ac:dyDescent="0.25">
      <c r="A27" s="85">
        <v>3</v>
      </c>
      <c r="B27" s="85"/>
      <c r="C27" s="86" t="s">
        <v>126</v>
      </c>
      <c r="D27" s="50">
        <v>11480</v>
      </c>
      <c r="E27" s="87">
        <v>0.98</v>
      </c>
      <c r="F27" s="39">
        <v>1</v>
      </c>
      <c r="G27" s="88"/>
      <c r="H27" s="89"/>
      <c r="I27" s="89"/>
      <c r="J27" s="89"/>
      <c r="K27" s="90">
        <v>2.57</v>
      </c>
      <c r="L27" s="91">
        <f>L28</f>
        <v>0</v>
      </c>
      <c r="M27" s="92">
        <f>M28</f>
        <v>0</v>
      </c>
      <c r="N27" s="92">
        <f t="shared" ref="N27:BY27" si="16">N28</f>
        <v>0</v>
      </c>
      <c r="O27" s="92">
        <f t="shared" si="16"/>
        <v>0</v>
      </c>
      <c r="P27" s="92">
        <f t="shared" si="16"/>
        <v>0</v>
      </c>
      <c r="Q27" s="92">
        <f t="shared" si="16"/>
        <v>0</v>
      </c>
      <c r="R27" s="91">
        <f t="shared" si="16"/>
        <v>0</v>
      </c>
      <c r="S27" s="92">
        <f t="shared" si="16"/>
        <v>0</v>
      </c>
      <c r="T27" s="92">
        <f t="shared" si="16"/>
        <v>0</v>
      </c>
      <c r="U27" s="92">
        <f t="shared" si="16"/>
        <v>0</v>
      </c>
      <c r="V27" s="91">
        <f t="shared" si="16"/>
        <v>0</v>
      </c>
      <c r="W27" s="91">
        <f t="shared" si="16"/>
        <v>0</v>
      </c>
      <c r="X27" s="92">
        <f t="shared" si="16"/>
        <v>0</v>
      </c>
      <c r="Y27" s="92">
        <f t="shared" si="16"/>
        <v>0</v>
      </c>
      <c r="Z27" s="91">
        <f t="shared" si="16"/>
        <v>0</v>
      </c>
      <c r="AA27" s="92">
        <f t="shared" si="16"/>
        <v>0</v>
      </c>
      <c r="AB27" s="92">
        <f t="shared" si="16"/>
        <v>0</v>
      </c>
      <c r="AC27" s="92">
        <f t="shared" si="16"/>
        <v>0</v>
      </c>
      <c r="AD27" s="92">
        <f>AD28</f>
        <v>0</v>
      </c>
      <c r="AE27" s="92">
        <f>AE28</f>
        <v>0</v>
      </c>
      <c r="AF27" s="91">
        <f t="shared" ref="AF27" si="17">AF28</f>
        <v>0</v>
      </c>
      <c r="AG27" s="92">
        <f t="shared" si="16"/>
        <v>0</v>
      </c>
      <c r="AH27" s="91">
        <f t="shared" si="16"/>
        <v>0</v>
      </c>
      <c r="AI27" s="92">
        <f t="shared" si="16"/>
        <v>0</v>
      </c>
      <c r="AJ27" s="91">
        <v>1</v>
      </c>
      <c r="AK27" s="92">
        <f t="shared" si="16"/>
        <v>15750.559999999998</v>
      </c>
      <c r="AL27" s="91">
        <f>AL28</f>
        <v>0</v>
      </c>
      <c r="AM27" s="91">
        <f>AM28</f>
        <v>0</v>
      </c>
      <c r="AN27" s="92">
        <f t="shared" si="16"/>
        <v>0</v>
      </c>
      <c r="AO27" s="92">
        <f t="shared" si="16"/>
        <v>0</v>
      </c>
      <c r="AP27" s="92">
        <f t="shared" si="16"/>
        <v>0</v>
      </c>
      <c r="AQ27" s="92">
        <f t="shared" si="16"/>
        <v>0</v>
      </c>
      <c r="AR27" s="92">
        <f t="shared" si="16"/>
        <v>0</v>
      </c>
      <c r="AS27" s="92">
        <f t="shared" si="16"/>
        <v>0</v>
      </c>
      <c r="AT27" s="92">
        <f t="shared" si="16"/>
        <v>0</v>
      </c>
      <c r="AU27" s="92">
        <f t="shared" si="16"/>
        <v>0</v>
      </c>
      <c r="AV27" s="92">
        <f t="shared" si="16"/>
        <v>0</v>
      </c>
      <c r="AW27" s="92">
        <f t="shared" si="16"/>
        <v>0</v>
      </c>
      <c r="AX27" s="91">
        <f t="shared" si="16"/>
        <v>4</v>
      </c>
      <c r="AY27" s="92">
        <f t="shared" si="16"/>
        <v>63002.239999999991</v>
      </c>
      <c r="AZ27" s="92">
        <f t="shared" si="16"/>
        <v>0</v>
      </c>
      <c r="BA27" s="92">
        <f t="shared" si="16"/>
        <v>0</v>
      </c>
      <c r="BB27" s="92">
        <f t="shared" si="16"/>
        <v>0</v>
      </c>
      <c r="BC27" s="92">
        <f t="shared" si="16"/>
        <v>0</v>
      </c>
      <c r="BD27" s="92">
        <f t="shared" si="16"/>
        <v>0</v>
      </c>
      <c r="BE27" s="92">
        <f t="shared" si="16"/>
        <v>0</v>
      </c>
      <c r="BF27" s="92">
        <f t="shared" si="16"/>
        <v>0</v>
      </c>
      <c r="BG27" s="92">
        <f t="shared" si="16"/>
        <v>0</v>
      </c>
      <c r="BH27" s="92">
        <f t="shared" si="16"/>
        <v>1</v>
      </c>
      <c r="BI27" s="92">
        <f t="shared" si="16"/>
        <v>15750.559999999998</v>
      </c>
      <c r="BJ27" s="92">
        <f t="shared" si="16"/>
        <v>0</v>
      </c>
      <c r="BK27" s="92">
        <f t="shared" si="16"/>
        <v>0</v>
      </c>
      <c r="BL27" s="91">
        <f t="shared" si="16"/>
        <v>0</v>
      </c>
      <c r="BM27" s="92">
        <f>BM28</f>
        <v>0</v>
      </c>
      <c r="BN27" s="92">
        <f>BN28</f>
        <v>0</v>
      </c>
      <c r="BO27" s="92">
        <f>BO28</f>
        <v>0</v>
      </c>
      <c r="BP27" s="92">
        <f t="shared" si="16"/>
        <v>0</v>
      </c>
      <c r="BQ27" s="92">
        <f t="shared" si="16"/>
        <v>0</v>
      </c>
      <c r="BR27" s="91">
        <f t="shared" si="16"/>
        <v>0</v>
      </c>
      <c r="BS27" s="92">
        <f t="shared" si="16"/>
        <v>0</v>
      </c>
      <c r="BT27" s="92">
        <f t="shared" si="16"/>
        <v>7</v>
      </c>
      <c r="BU27" s="92">
        <f t="shared" si="16"/>
        <v>132304.704</v>
      </c>
      <c r="BV27" s="91">
        <f t="shared" si="16"/>
        <v>2</v>
      </c>
      <c r="BW27" s="92">
        <f t="shared" si="16"/>
        <v>37801.343999999997</v>
      </c>
      <c r="BX27" s="91">
        <f t="shared" si="16"/>
        <v>0</v>
      </c>
      <c r="BY27" s="92">
        <f t="shared" si="16"/>
        <v>0</v>
      </c>
      <c r="BZ27" s="92">
        <f t="shared" ref="BZ27:CU27" si="18">BZ28</f>
        <v>3</v>
      </c>
      <c r="CA27" s="92">
        <f t="shared" si="18"/>
        <v>56702.015999999996</v>
      </c>
      <c r="CB27" s="92">
        <f t="shared" si="18"/>
        <v>0</v>
      </c>
      <c r="CC27" s="92">
        <f t="shared" si="18"/>
        <v>0</v>
      </c>
      <c r="CD27" s="91">
        <f t="shared" si="18"/>
        <v>3</v>
      </c>
      <c r="CE27" s="92">
        <f t="shared" si="18"/>
        <v>56702.015999999996</v>
      </c>
      <c r="CF27" s="92">
        <f t="shared" si="18"/>
        <v>0</v>
      </c>
      <c r="CG27" s="92">
        <f t="shared" si="18"/>
        <v>0</v>
      </c>
      <c r="CH27" s="92">
        <f t="shared" si="18"/>
        <v>0</v>
      </c>
      <c r="CI27" s="92">
        <f t="shared" si="18"/>
        <v>0</v>
      </c>
      <c r="CJ27" s="91">
        <f t="shared" si="18"/>
        <v>0</v>
      </c>
      <c r="CK27" s="92">
        <f t="shared" si="18"/>
        <v>0</v>
      </c>
      <c r="CL27" s="92">
        <f t="shared" si="18"/>
        <v>0</v>
      </c>
      <c r="CM27" s="92">
        <f t="shared" si="18"/>
        <v>0</v>
      </c>
      <c r="CN27" s="91">
        <v>1</v>
      </c>
      <c r="CO27" s="92">
        <f t="shared" si="18"/>
        <v>25088.392</v>
      </c>
      <c r="CP27" s="91">
        <f t="shared" si="18"/>
        <v>0</v>
      </c>
      <c r="CQ27" s="92">
        <f t="shared" si="18"/>
        <v>0</v>
      </c>
      <c r="CR27" s="92">
        <f t="shared" si="18"/>
        <v>0</v>
      </c>
      <c r="CS27" s="92">
        <f t="shared" si="18"/>
        <v>0</v>
      </c>
      <c r="CT27" s="92">
        <f t="shared" si="18"/>
        <v>22</v>
      </c>
      <c r="CU27" s="92">
        <f t="shared" si="18"/>
        <v>403101.83199999994</v>
      </c>
    </row>
    <row r="28" spans="1:99" s="1" customFormat="1" ht="30" x14ac:dyDescent="0.25">
      <c r="A28" s="35"/>
      <c r="B28" s="35">
        <v>8</v>
      </c>
      <c r="C28" s="79" t="s">
        <v>127</v>
      </c>
      <c r="D28" s="50">
        <v>11480</v>
      </c>
      <c r="E28" s="94">
        <v>0.98</v>
      </c>
      <c r="F28" s="52">
        <v>1</v>
      </c>
      <c r="G28" s="53"/>
      <c r="H28" s="50">
        <v>1.4</v>
      </c>
      <c r="I28" s="50">
        <v>1.68</v>
      </c>
      <c r="J28" s="50">
        <v>2.23</v>
      </c>
      <c r="K28" s="54">
        <v>2.57</v>
      </c>
      <c r="L28" s="95"/>
      <c r="M28" s="56">
        <f>SUM(L28*$D28*$E28*$F28*$H28*$M$11)</f>
        <v>0</v>
      </c>
      <c r="N28" s="96"/>
      <c r="O28" s="56">
        <f t="shared" si="14"/>
        <v>0</v>
      </c>
      <c r="P28" s="96"/>
      <c r="Q28" s="56">
        <f>SUM(P28*$D28*$E28*$F28*$H28*$Q$11)</f>
        <v>0</v>
      </c>
      <c r="R28" s="95"/>
      <c r="S28" s="56">
        <f>SUM(R28*$D28*$E28*$F28*$H28*$S$11)</f>
        <v>0</v>
      </c>
      <c r="T28" s="96"/>
      <c r="U28" s="56">
        <f>SUM(T28*$D28*$E28*$F28*$H28*$U$11)</f>
        <v>0</v>
      </c>
      <c r="V28" s="55"/>
      <c r="W28" s="58">
        <f>SUM(V28*$D28*$E28*$F28*$H28*$W$11)</f>
        <v>0</v>
      </c>
      <c r="X28" s="59"/>
      <c r="Y28" s="56">
        <f t="shared" si="15"/>
        <v>0</v>
      </c>
      <c r="Z28" s="95"/>
      <c r="AA28" s="56">
        <f>SUM(Z28*$D28*$E28*$F28*$H28*$AA$11)</f>
        <v>0</v>
      </c>
      <c r="AB28" s="96"/>
      <c r="AC28" s="56">
        <f>SUM(AB28*$D28*$E28*$F28*$H28*$AC$11)</f>
        <v>0</v>
      </c>
      <c r="AD28" s="96"/>
      <c r="AE28" s="56">
        <f>SUM(AD28*$D28*$E28*$F28*$H28*$AE$11)</f>
        <v>0</v>
      </c>
      <c r="AF28" s="95"/>
      <c r="AG28" s="56">
        <f>AF28*$D28*$E28*$F28*$I28*$AG$11</f>
        <v>0</v>
      </c>
      <c r="AH28" s="95"/>
      <c r="AI28" s="56">
        <f>AH28*$D28*$E28*$F28*$I28*$AI$11</f>
        <v>0</v>
      </c>
      <c r="AJ28" s="61">
        <v>1</v>
      </c>
      <c r="AK28" s="56">
        <f>SUM(AJ28*$D28*$E28*$F28*$H28*$AK$11)</f>
        <v>15750.559999999998</v>
      </c>
      <c r="AL28" s="95"/>
      <c r="AM28" s="58">
        <f>SUM(AL28*$D28*$E28*$F28*$H28*$AM$11)</f>
        <v>0</v>
      </c>
      <c r="AN28" s="96"/>
      <c r="AO28" s="56">
        <f>SUM(AN28*$D28*$E28*$F28*$H28*$AO$11)</f>
        <v>0</v>
      </c>
      <c r="AP28" s="96"/>
      <c r="AQ28" s="56">
        <f>SUM(AP28*$D28*$E28*$F28*$H28*$AQ$11)</f>
        <v>0</v>
      </c>
      <c r="AR28" s="96"/>
      <c r="AS28" s="56">
        <f>SUM(AR28*$D28*$E28*$F28*$H28*$AS$11)</f>
        <v>0</v>
      </c>
      <c r="AT28" s="96"/>
      <c r="AU28" s="56">
        <f>SUM(AT28*$D28*$E28*$F28*$H28*$AU$11)</f>
        <v>0</v>
      </c>
      <c r="AV28" s="57"/>
      <c r="AW28" s="56">
        <f>SUM(AV28*$D28*$E28*$F28*$H28*$AW$11)</f>
        <v>0</v>
      </c>
      <c r="AX28" s="95">
        <v>4</v>
      </c>
      <c r="AY28" s="56">
        <f>SUM(AX28*$D28*$E28*$F28*$H28*$AY$11)</f>
        <v>63002.239999999991</v>
      </c>
      <c r="AZ28" s="96"/>
      <c r="BA28" s="56">
        <f>SUM(AZ28*$D28*$E28*$F28*$H28*$BA$11)</f>
        <v>0</v>
      </c>
      <c r="BB28" s="96"/>
      <c r="BC28" s="56">
        <f>SUM(BB28*$D28*$E28*$F28*$H28*$BC$11)</f>
        <v>0</v>
      </c>
      <c r="BD28" s="96"/>
      <c r="BE28" s="56">
        <f>SUM(BD28*$D28*$E28*$F28*$H28*$BE$11)</f>
        <v>0</v>
      </c>
      <c r="BF28" s="96"/>
      <c r="BG28" s="56">
        <f>SUM(BF28*$D28*$E28*$F28*$H28*$BG$11)</f>
        <v>0</v>
      </c>
      <c r="BH28" s="57">
        <v>1</v>
      </c>
      <c r="BI28" s="56">
        <f>SUM(BH28*$D28*$E28*$F28*$H28*$BI$11)</f>
        <v>15750.559999999998</v>
      </c>
      <c r="BJ28" s="96"/>
      <c r="BK28" s="56">
        <f>BJ28*$D28*$E28*$F28*$I28*$BK$11</f>
        <v>0</v>
      </c>
      <c r="BL28" s="95"/>
      <c r="BM28" s="56">
        <f>BL28*$D28*$E28*$F28*$I28*$BM$11</f>
        <v>0</v>
      </c>
      <c r="BN28" s="96"/>
      <c r="BO28" s="56">
        <f>BN28*$D28*$E28*$F28*$I28*$BO$11</f>
        <v>0</v>
      </c>
      <c r="BP28" s="96"/>
      <c r="BQ28" s="56">
        <f>BP28*$D28*$E28*$F28*$I28*$BQ$11</f>
        <v>0</v>
      </c>
      <c r="BR28" s="95"/>
      <c r="BS28" s="56">
        <f>BR28*$D28*$E28*$F28*$I28*$BS$11</f>
        <v>0</v>
      </c>
      <c r="BT28" s="97">
        <v>7</v>
      </c>
      <c r="BU28" s="56">
        <f>BT28*$D28*$E28*$F28*$I28*$BU$11</f>
        <v>132304.704</v>
      </c>
      <c r="BV28" s="95">
        <v>2</v>
      </c>
      <c r="BW28" s="56">
        <f>BV28*$D28*$E28*$F28*$I28*$BW$11</f>
        <v>37801.343999999997</v>
      </c>
      <c r="BX28" s="95"/>
      <c r="BY28" s="56">
        <f>BX28*$D28*$E28*$F28*$I28*$BY$11</f>
        <v>0</v>
      </c>
      <c r="BZ28" s="98">
        <v>3</v>
      </c>
      <c r="CA28" s="56">
        <f>BZ28*$D28*$E28*$F28*$I28*$CA$11</f>
        <v>56702.015999999996</v>
      </c>
      <c r="CB28" s="96"/>
      <c r="CC28" s="56">
        <f>CB28*$D28*$E28*$F28*$I28*$CC$11</f>
        <v>0</v>
      </c>
      <c r="CD28" s="95">
        <v>3</v>
      </c>
      <c r="CE28" s="56">
        <f>CD28*$D28*$E28*$F28*$I28*$CE$11</f>
        <v>56702.015999999996</v>
      </c>
      <c r="CF28" s="96"/>
      <c r="CG28" s="56">
        <f>CF28*$D28*$E28*$F28*$I28*$CG$11</f>
        <v>0</v>
      </c>
      <c r="CH28" s="57"/>
      <c r="CI28" s="56">
        <f>CH28*$D28*$E28*$F28*$I28*$CI$11</f>
        <v>0</v>
      </c>
      <c r="CJ28" s="55"/>
      <c r="CK28" s="56">
        <f>CJ28*$D28*$E28*$F28*$I28*$CK$11</f>
        <v>0</v>
      </c>
      <c r="CL28" s="96"/>
      <c r="CM28" s="56">
        <f>CL28*$D28*$E28*$F28*$I28*$CM$11</f>
        <v>0</v>
      </c>
      <c r="CN28" s="95">
        <v>1</v>
      </c>
      <c r="CO28" s="56">
        <f>CN28*$D28*$E28*$F28*$J28*$CO$11</f>
        <v>25088.392</v>
      </c>
      <c r="CP28" s="95"/>
      <c r="CQ28" s="56">
        <f>CP28*$D28*$E28*$F28*$K28*$CQ$11</f>
        <v>0</v>
      </c>
      <c r="CR28" s="56"/>
      <c r="CS28" s="56">
        <f>CR28*D28*E28*F28</f>
        <v>0</v>
      </c>
      <c r="CT28" s="64">
        <f>SUM(N28+L28+X28+P28+R28+Z28+V28+T28+AB28+AF28+AD28+AH28+AJ28+AN28+BJ28+BP28+AL28+AX28+AZ28+CB28+CD28+BZ28+CF28+CH28+BT28+BV28+AP28+AR28+AT28+AV28+BL28+BN28+BR28+BB28+BD28+BF28+BH28+BX28+CJ28+CL28+CN28+CP28+CR28)</f>
        <v>22</v>
      </c>
      <c r="CU28" s="64">
        <f>SUM(O28+M28+Y28+Q28+S28+AA28+W28+U28+AC28+AG28+AE28+AI28+AK28+AO28+BK28+BQ28+AM28+AY28+BA28+CC28+CE28+CA28+CG28+CI28+BU28+BW28+AQ28+AS28+AU28+AW28+BM28+BO28+BS28+BC28+BE28+BG28+BI28+BY28+CK28+CM28+CO28+CQ28+CS28)</f>
        <v>403101.83199999994</v>
      </c>
    </row>
    <row r="29" spans="1:99" s="93" customFormat="1" x14ac:dyDescent="0.25">
      <c r="A29" s="85">
        <v>4</v>
      </c>
      <c r="B29" s="85"/>
      <c r="C29" s="86" t="s">
        <v>128</v>
      </c>
      <c r="D29" s="50">
        <v>11480</v>
      </c>
      <c r="E29" s="87">
        <v>0.89</v>
      </c>
      <c r="F29" s="39">
        <v>1</v>
      </c>
      <c r="G29" s="88"/>
      <c r="H29" s="89"/>
      <c r="I29" s="89"/>
      <c r="J29" s="89"/>
      <c r="K29" s="99">
        <v>2.57</v>
      </c>
      <c r="L29" s="91">
        <f>L30</f>
        <v>101</v>
      </c>
      <c r="M29" s="92">
        <f>M30</f>
        <v>1444712.08</v>
      </c>
      <c r="N29" s="92">
        <f t="shared" ref="N29:BY29" si="19">N30</f>
        <v>0</v>
      </c>
      <c r="O29" s="92">
        <f t="shared" si="19"/>
        <v>0</v>
      </c>
      <c r="P29" s="92">
        <f t="shared" si="19"/>
        <v>0</v>
      </c>
      <c r="Q29" s="92">
        <f t="shared" si="19"/>
        <v>0</v>
      </c>
      <c r="R29" s="91">
        <f t="shared" si="19"/>
        <v>0</v>
      </c>
      <c r="S29" s="92">
        <f t="shared" si="19"/>
        <v>0</v>
      </c>
      <c r="T29" s="92">
        <f t="shared" si="19"/>
        <v>0</v>
      </c>
      <c r="U29" s="92">
        <f t="shared" si="19"/>
        <v>0</v>
      </c>
      <c r="V29" s="91">
        <f t="shared" si="19"/>
        <v>0</v>
      </c>
      <c r="W29" s="91">
        <f t="shared" si="19"/>
        <v>0</v>
      </c>
      <c r="X29" s="92">
        <f t="shared" si="19"/>
        <v>0</v>
      </c>
      <c r="Y29" s="92">
        <f t="shared" si="19"/>
        <v>0</v>
      </c>
      <c r="Z29" s="91">
        <f t="shared" si="19"/>
        <v>34</v>
      </c>
      <c r="AA29" s="92">
        <f t="shared" si="19"/>
        <v>486338.72</v>
      </c>
      <c r="AB29" s="92">
        <f t="shared" si="19"/>
        <v>0</v>
      </c>
      <c r="AC29" s="92">
        <f t="shared" si="19"/>
        <v>0</v>
      </c>
      <c r="AD29" s="92">
        <f>AD30</f>
        <v>55</v>
      </c>
      <c r="AE29" s="92">
        <f>AE30</f>
        <v>786724.39999999991</v>
      </c>
      <c r="AF29" s="91">
        <f t="shared" ref="AF29" si="20">AF30</f>
        <v>0</v>
      </c>
      <c r="AG29" s="92">
        <f t="shared" si="19"/>
        <v>0</v>
      </c>
      <c r="AH29" s="91">
        <f t="shared" si="19"/>
        <v>32</v>
      </c>
      <c r="AI29" s="92">
        <f t="shared" si="19"/>
        <v>549276.67200000002</v>
      </c>
      <c r="AJ29" s="91">
        <v>0</v>
      </c>
      <c r="AK29" s="92">
        <f t="shared" si="19"/>
        <v>0</v>
      </c>
      <c r="AL29" s="91">
        <f>AL30</f>
        <v>0</v>
      </c>
      <c r="AM29" s="91">
        <f>AM30</f>
        <v>0</v>
      </c>
      <c r="AN29" s="92">
        <f t="shared" si="19"/>
        <v>0</v>
      </c>
      <c r="AO29" s="92">
        <f t="shared" si="19"/>
        <v>0</v>
      </c>
      <c r="AP29" s="92">
        <f t="shared" si="19"/>
        <v>0</v>
      </c>
      <c r="AQ29" s="92">
        <f t="shared" si="19"/>
        <v>0</v>
      </c>
      <c r="AR29" s="92">
        <f t="shared" si="19"/>
        <v>0</v>
      </c>
      <c r="AS29" s="92">
        <f t="shared" si="19"/>
        <v>0</v>
      </c>
      <c r="AT29" s="92">
        <f t="shared" si="19"/>
        <v>0</v>
      </c>
      <c r="AU29" s="92">
        <f t="shared" si="19"/>
        <v>0</v>
      </c>
      <c r="AV29" s="92">
        <f t="shared" si="19"/>
        <v>1</v>
      </c>
      <c r="AW29" s="92">
        <f t="shared" si="19"/>
        <v>14304.08</v>
      </c>
      <c r="AX29" s="91">
        <f t="shared" si="19"/>
        <v>22</v>
      </c>
      <c r="AY29" s="92">
        <f t="shared" si="19"/>
        <v>314689.75999999995</v>
      </c>
      <c r="AZ29" s="92">
        <f t="shared" si="19"/>
        <v>5</v>
      </c>
      <c r="BA29" s="92">
        <f t="shared" si="19"/>
        <v>71520.399999999994</v>
      </c>
      <c r="BB29" s="92">
        <f t="shared" si="19"/>
        <v>4</v>
      </c>
      <c r="BC29" s="92">
        <f t="shared" si="19"/>
        <v>57216.32</v>
      </c>
      <c r="BD29" s="92">
        <f t="shared" si="19"/>
        <v>0</v>
      </c>
      <c r="BE29" s="92">
        <f t="shared" si="19"/>
        <v>0</v>
      </c>
      <c r="BF29" s="92">
        <f t="shared" si="19"/>
        <v>0</v>
      </c>
      <c r="BG29" s="92">
        <f t="shared" si="19"/>
        <v>0</v>
      </c>
      <c r="BH29" s="92">
        <f t="shared" si="19"/>
        <v>23</v>
      </c>
      <c r="BI29" s="92">
        <f t="shared" si="19"/>
        <v>328993.83999999997</v>
      </c>
      <c r="BJ29" s="92">
        <f t="shared" si="19"/>
        <v>0</v>
      </c>
      <c r="BK29" s="92">
        <f t="shared" si="19"/>
        <v>0</v>
      </c>
      <c r="BL29" s="91">
        <f t="shared" si="19"/>
        <v>0</v>
      </c>
      <c r="BM29" s="92">
        <f>BM30</f>
        <v>0</v>
      </c>
      <c r="BN29" s="92">
        <f>BN30</f>
        <v>0</v>
      </c>
      <c r="BO29" s="92">
        <f>BO30</f>
        <v>0</v>
      </c>
      <c r="BP29" s="92">
        <f t="shared" si="19"/>
        <v>24</v>
      </c>
      <c r="BQ29" s="92">
        <f t="shared" si="19"/>
        <v>411957.50400000002</v>
      </c>
      <c r="BR29" s="91">
        <f t="shared" si="19"/>
        <v>0</v>
      </c>
      <c r="BS29" s="92">
        <f t="shared" si="19"/>
        <v>0</v>
      </c>
      <c r="BT29" s="92">
        <f t="shared" si="19"/>
        <v>33</v>
      </c>
      <c r="BU29" s="92">
        <f t="shared" si="19"/>
        <v>566441.56799999997</v>
      </c>
      <c r="BV29" s="91">
        <f t="shared" si="19"/>
        <v>9</v>
      </c>
      <c r="BW29" s="92">
        <f t="shared" si="19"/>
        <v>154484.06400000001</v>
      </c>
      <c r="BX29" s="91">
        <f t="shared" si="19"/>
        <v>2</v>
      </c>
      <c r="BY29" s="92">
        <f t="shared" si="19"/>
        <v>34329.792000000001</v>
      </c>
      <c r="BZ29" s="92">
        <f t="shared" ref="BZ29:CU29" si="21">BZ30</f>
        <v>25</v>
      </c>
      <c r="CA29" s="92">
        <f t="shared" si="21"/>
        <v>429122.39999999997</v>
      </c>
      <c r="CB29" s="92">
        <f t="shared" si="21"/>
        <v>0</v>
      </c>
      <c r="CC29" s="92">
        <f t="shared" si="21"/>
        <v>0</v>
      </c>
      <c r="CD29" s="91">
        <f t="shared" si="21"/>
        <v>29</v>
      </c>
      <c r="CE29" s="92">
        <f t="shared" si="21"/>
        <v>497781.98399999994</v>
      </c>
      <c r="CF29" s="92">
        <f t="shared" si="21"/>
        <v>10</v>
      </c>
      <c r="CG29" s="92">
        <f t="shared" si="21"/>
        <v>171648.96</v>
      </c>
      <c r="CH29" s="92">
        <f t="shared" si="21"/>
        <v>2</v>
      </c>
      <c r="CI29" s="92">
        <f t="shared" si="21"/>
        <v>34329.792000000001</v>
      </c>
      <c r="CJ29" s="91">
        <f t="shared" si="21"/>
        <v>11</v>
      </c>
      <c r="CK29" s="92">
        <f t="shared" si="21"/>
        <v>188813.856</v>
      </c>
      <c r="CL29" s="92">
        <f t="shared" si="21"/>
        <v>5</v>
      </c>
      <c r="CM29" s="92">
        <f t="shared" si="21"/>
        <v>85824.48</v>
      </c>
      <c r="CN29" s="91">
        <v>30</v>
      </c>
      <c r="CO29" s="92">
        <f t="shared" si="21"/>
        <v>683530.68</v>
      </c>
      <c r="CP29" s="91">
        <f t="shared" si="21"/>
        <v>12</v>
      </c>
      <c r="CQ29" s="92">
        <f t="shared" si="21"/>
        <v>315098.44799999997</v>
      </c>
      <c r="CR29" s="92">
        <f t="shared" si="21"/>
        <v>0</v>
      </c>
      <c r="CS29" s="92">
        <f t="shared" si="21"/>
        <v>0</v>
      </c>
      <c r="CT29" s="92">
        <f t="shared" si="21"/>
        <v>469</v>
      </c>
      <c r="CU29" s="92">
        <f t="shared" si="21"/>
        <v>7627139.8000000017</v>
      </c>
    </row>
    <row r="30" spans="1:99" s="6" customFormat="1" ht="30" x14ac:dyDescent="0.25">
      <c r="A30" s="100"/>
      <c r="B30" s="100">
        <v>9</v>
      </c>
      <c r="C30" s="49" t="s">
        <v>129</v>
      </c>
      <c r="D30" s="50">
        <v>11480</v>
      </c>
      <c r="E30" s="50">
        <v>0.89</v>
      </c>
      <c r="F30" s="101">
        <v>1</v>
      </c>
      <c r="G30" s="102"/>
      <c r="H30" s="50">
        <v>1.4</v>
      </c>
      <c r="I30" s="50">
        <v>1.68</v>
      </c>
      <c r="J30" s="50">
        <v>2.23</v>
      </c>
      <c r="K30" s="54">
        <v>2.57</v>
      </c>
      <c r="L30" s="55">
        <v>101</v>
      </c>
      <c r="M30" s="56">
        <f>SUM(L30*$D30*$E30*$F30*$H30*$M$11)</f>
        <v>1444712.08</v>
      </c>
      <c r="N30" s="57"/>
      <c r="O30" s="56">
        <f t="shared" si="14"/>
        <v>0</v>
      </c>
      <c r="P30" s="57"/>
      <c r="Q30" s="56">
        <f>SUM(P30*$D30*$E30*$F30*$H30*$Q$11)</f>
        <v>0</v>
      </c>
      <c r="R30" s="55"/>
      <c r="S30" s="56">
        <f>SUM(R30*$D30*$E30*$F30*$H30*$S$11)</f>
        <v>0</v>
      </c>
      <c r="T30" s="57"/>
      <c r="U30" s="56">
        <f>SUM(T30*$D30*$E30*$F30*$H30*$U$11)</f>
        <v>0</v>
      </c>
      <c r="V30" s="55"/>
      <c r="W30" s="58">
        <f>SUM(V30*$D30*$E30*$F30*$H30*$W$11)</f>
        <v>0</v>
      </c>
      <c r="X30" s="59"/>
      <c r="Y30" s="56">
        <f t="shared" si="15"/>
        <v>0</v>
      </c>
      <c r="Z30" s="55">
        <v>34</v>
      </c>
      <c r="AA30" s="56">
        <f>SUM(Z30*$D30*$E30*$F30*$H30*$AA$11)</f>
        <v>486338.72</v>
      </c>
      <c r="AB30" s="57"/>
      <c r="AC30" s="56">
        <f>SUM(AB30*$D30*$E30*$F30*$H30*$AC$11)</f>
        <v>0</v>
      </c>
      <c r="AD30" s="57">
        <v>55</v>
      </c>
      <c r="AE30" s="56">
        <f>SUM(AD30*$D30*$E30*$F30*$H30*$AE$11)</f>
        <v>786724.39999999991</v>
      </c>
      <c r="AF30" s="55"/>
      <c r="AG30" s="56">
        <f>AF30*$D30*$E30*$F30*$I30*$AG$11</f>
        <v>0</v>
      </c>
      <c r="AH30" s="60">
        <v>32</v>
      </c>
      <c r="AI30" s="56">
        <f>AH30*$D30*$E30*$F30*$I30*$AI$11</f>
        <v>549276.67200000002</v>
      </c>
      <c r="AJ30" s="61"/>
      <c r="AK30" s="56">
        <f>SUM(AJ30*$D30*$E30*$F30*$H30*$AK$11)</f>
        <v>0</v>
      </c>
      <c r="AL30" s="55"/>
      <c r="AM30" s="58">
        <f>SUM(AL30*$D30*$E30*$F30*$H30*$AM$11)</f>
        <v>0</v>
      </c>
      <c r="AN30" s="57"/>
      <c r="AO30" s="56">
        <f>SUM(AN30*$D30*$E30*$F30*$H30*$AO$11)</f>
        <v>0</v>
      </c>
      <c r="AP30" s="57"/>
      <c r="AQ30" s="56">
        <f>SUM(AP30*$D30*$E30*$F30*$H30*$AQ$11)</f>
        <v>0</v>
      </c>
      <c r="AR30" s="57"/>
      <c r="AS30" s="56">
        <f>SUM(AR30*$D30*$E30*$F30*$H30*$AS$11)</f>
        <v>0</v>
      </c>
      <c r="AT30" s="57"/>
      <c r="AU30" s="56">
        <f>SUM(AT30*$D30*$E30*$F30*$H30*$AU$11)</f>
        <v>0</v>
      </c>
      <c r="AV30" s="57">
        <v>1</v>
      </c>
      <c r="AW30" s="56">
        <f>SUM(AV30*$D30*$E30*$F30*$H30*$AW$11)</f>
        <v>14304.08</v>
      </c>
      <c r="AX30" s="55">
        <v>22</v>
      </c>
      <c r="AY30" s="56">
        <f>SUM(AX30*$D30*$E30*$F30*$H30*$AY$11)</f>
        <v>314689.75999999995</v>
      </c>
      <c r="AZ30" s="57">
        <v>5</v>
      </c>
      <c r="BA30" s="56">
        <f>SUM(AZ30*$D30*$E30*$F30*$H30*$BA$11)</f>
        <v>71520.399999999994</v>
      </c>
      <c r="BB30" s="57">
        <v>4</v>
      </c>
      <c r="BC30" s="56">
        <f>SUM(BB30*$D30*$E30*$F30*$H30*$BC$11)</f>
        <v>57216.32</v>
      </c>
      <c r="BD30" s="57"/>
      <c r="BE30" s="56">
        <f>SUM(BD30*$D30*$E30*$F30*$H30*$BE$11)</f>
        <v>0</v>
      </c>
      <c r="BF30" s="57"/>
      <c r="BG30" s="56">
        <f>SUM(BF30*$D30*$E30*$F30*$H30*$BG$11)</f>
        <v>0</v>
      </c>
      <c r="BH30" s="57">
        <v>23</v>
      </c>
      <c r="BI30" s="56">
        <f>SUM(BH30*$D30*$E30*$F30*$H30*$BI$11)</f>
        <v>328993.83999999997</v>
      </c>
      <c r="BJ30" s="57"/>
      <c r="BK30" s="56">
        <f>BJ30*$D30*$E30*$F30*$I30*$BK$11</f>
        <v>0</v>
      </c>
      <c r="BL30" s="55"/>
      <c r="BM30" s="56">
        <f>BL30*$D30*$E30*$F30*$I30*$BM$11</f>
        <v>0</v>
      </c>
      <c r="BN30" s="57"/>
      <c r="BO30" s="56">
        <f>BN30*$D30*$E30*$F30*$I30*$BO$11</f>
        <v>0</v>
      </c>
      <c r="BP30" s="63">
        <v>24</v>
      </c>
      <c r="BQ30" s="56">
        <f>BP30*$D30*$E30*$F30*$I30*$BQ$11</f>
        <v>411957.50400000002</v>
      </c>
      <c r="BR30" s="55"/>
      <c r="BS30" s="56">
        <f>BR30*$D30*$E30*$F30*$I30*$BS$11</f>
        <v>0</v>
      </c>
      <c r="BT30" s="60">
        <v>33</v>
      </c>
      <c r="BU30" s="56">
        <f>BT30*$D30*$E30*$F30*$I30*$BU$11</f>
        <v>566441.56799999997</v>
      </c>
      <c r="BV30" s="55">
        <v>9</v>
      </c>
      <c r="BW30" s="56">
        <f>BV30*$D30*$E30*$F30*$I30*$BW$11</f>
        <v>154484.06400000001</v>
      </c>
      <c r="BX30" s="60">
        <v>2</v>
      </c>
      <c r="BY30" s="56">
        <f>BX30*$D30*$E30*$F30*$I30*$BY$11</f>
        <v>34329.792000000001</v>
      </c>
      <c r="BZ30" s="63">
        <v>25</v>
      </c>
      <c r="CA30" s="56">
        <f>BZ30*$D30*$E30*$F30*$I30*$CA$11</f>
        <v>429122.39999999997</v>
      </c>
      <c r="CB30" s="57"/>
      <c r="CC30" s="56">
        <f>CB30*$D30*$E30*$F30*$I30*$CC$11</f>
        <v>0</v>
      </c>
      <c r="CD30" s="55">
        <v>29</v>
      </c>
      <c r="CE30" s="56">
        <f>CD30*$D30*$E30*$F30*$I30*$CE$11</f>
        <v>497781.98399999994</v>
      </c>
      <c r="CF30" s="63">
        <v>10</v>
      </c>
      <c r="CG30" s="56">
        <f>CF30*$D30*$E30*$F30*$I30*$CG$11</f>
        <v>171648.96</v>
      </c>
      <c r="CH30" s="63">
        <v>2</v>
      </c>
      <c r="CI30" s="56">
        <f>CH30*$D30*$E30*$F30*$I30*$CI$11</f>
        <v>34329.792000000001</v>
      </c>
      <c r="CJ30" s="55">
        <v>11</v>
      </c>
      <c r="CK30" s="56">
        <f>CJ30*$D30*$E30*$F30*$I30*$CK$11</f>
        <v>188813.856</v>
      </c>
      <c r="CL30" s="57">
        <v>5</v>
      </c>
      <c r="CM30" s="56">
        <f>CL30*$D30*$E30*$F30*$I30*$CM$11</f>
        <v>85824.48</v>
      </c>
      <c r="CN30" s="60">
        <v>30</v>
      </c>
      <c r="CO30" s="56">
        <f>CN30*$D30*$E30*$F30*$J30*$CO$11</f>
        <v>683530.68</v>
      </c>
      <c r="CP30" s="60">
        <v>12</v>
      </c>
      <c r="CQ30" s="56">
        <f>CP30*$D30*$E30*$F30*$K30*$CQ$11</f>
        <v>315098.44799999997</v>
      </c>
      <c r="CR30" s="56"/>
      <c r="CS30" s="56">
        <f>CR30*D30*E30*F30</f>
        <v>0</v>
      </c>
      <c r="CT30" s="64">
        <f>SUM(N30+L30+X30+P30+R30+Z30+V30+T30+AB30+AF30+AD30+AH30+AJ30+AN30+BJ30+BP30+AL30+AX30+AZ30+CB30+CD30+BZ30+CF30+CH30+BT30+BV30+AP30+AR30+AT30+AV30+BL30+BN30+BR30+BB30+BD30+BF30+BH30+BX30+CJ30+CL30+CN30+CP30+CR30)</f>
        <v>469</v>
      </c>
      <c r="CU30" s="64">
        <f>SUM(O30+M30+Y30+Q30+S30+AA30+W30+U30+AC30+AG30+AE30+AI30+AK30+AO30+BK30+BQ30+AM30+AY30+BA30+CC30+CE30+CA30+CG30+CI30+BU30+BW30+AQ30+AS30+AU30+AW30+BM30+BO30+BS30+BC30+BE30+BG30+BI30+BY30+CK30+CM30+CO30+CQ30+CS30)</f>
        <v>7627139.8000000017</v>
      </c>
    </row>
    <row r="31" spans="1:99" s="46" customFormat="1" x14ac:dyDescent="0.25">
      <c r="A31" s="36">
        <v>5</v>
      </c>
      <c r="B31" s="36"/>
      <c r="C31" s="37" t="s">
        <v>130</v>
      </c>
      <c r="D31" s="50">
        <v>11480</v>
      </c>
      <c r="E31" s="103">
        <v>1.17</v>
      </c>
      <c r="F31" s="39">
        <v>1</v>
      </c>
      <c r="G31" s="88"/>
      <c r="H31" s="104">
        <v>1.4</v>
      </c>
      <c r="I31" s="104">
        <v>1.68</v>
      </c>
      <c r="J31" s="104">
        <v>2.23</v>
      </c>
      <c r="K31" s="99">
        <v>2.57</v>
      </c>
      <c r="L31" s="105">
        <f t="shared" ref="L31" si="22">L32+L33</f>
        <v>0</v>
      </c>
      <c r="M31" s="106">
        <f>SUM(M32:M33)</f>
        <v>0</v>
      </c>
      <c r="N31" s="106">
        <f>N32+N33</f>
        <v>0</v>
      </c>
      <c r="O31" s="106">
        <f t="shared" ref="O31:CI31" si="23">SUM(O32:O33)</f>
        <v>0</v>
      </c>
      <c r="P31" s="106">
        <f t="shared" ref="P31" si="24">P32+P33</f>
        <v>30</v>
      </c>
      <c r="Q31" s="106">
        <f>SUM(Q32:Q33)</f>
        <v>438765.6</v>
      </c>
      <c r="R31" s="105">
        <f t="shared" ref="R31" si="25">R32+R33</f>
        <v>0</v>
      </c>
      <c r="S31" s="106">
        <f>SUM(S32:S33)</f>
        <v>0</v>
      </c>
      <c r="T31" s="106">
        <f t="shared" ref="T31" si="26">T32+T33</f>
        <v>0</v>
      </c>
      <c r="U31" s="106">
        <f>SUM(U32:U33)</f>
        <v>0</v>
      </c>
      <c r="V31" s="105">
        <f t="shared" ref="V31" si="27">V32+V33</f>
        <v>0</v>
      </c>
      <c r="W31" s="105">
        <f>SUM(W32:W33)</f>
        <v>0</v>
      </c>
      <c r="X31" s="106">
        <f t="shared" ref="X31" si="28">X32+X33</f>
        <v>0</v>
      </c>
      <c r="Y31" s="106">
        <f t="shared" si="23"/>
        <v>0</v>
      </c>
      <c r="Z31" s="105">
        <f t="shared" ref="Z31" si="29">Z32+Z33</f>
        <v>0</v>
      </c>
      <c r="AA31" s="106">
        <f t="shared" si="23"/>
        <v>0</v>
      </c>
      <c r="AB31" s="106">
        <f t="shared" ref="AB31" si="30">AB32+AB33</f>
        <v>0</v>
      </c>
      <c r="AC31" s="106">
        <f t="shared" si="23"/>
        <v>0</v>
      </c>
      <c r="AD31" s="106">
        <f t="shared" ref="AD31" si="31">AD32+AD33</f>
        <v>15</v>
      </c>
      <c r="AE31" s="106">
        <f>SUM(AE32:AE33)</f>
        <v>339922.79999999993</v>
      </c>
      <c r="AF31" s="105">
        <f t="shared" ref="AF31" si="32">AF32+AF33</f>
        <v>0</v>
      </c>
      <c r="AG31" s="106">
        <f t="shared" si="23"/>
        <v>0</v>
      </c>
      <c r="AH31" s="105">
        <f t="shared" ref="AH31" si="33">AH32+AH33</f>
        <v>1</v>
      </c>
      <c r="AI31" s="106">
        <f t="shared" si="23"/>
        <v>17550.624</v>
      </c>
      <c r="AJ31" s="105">
        <v>1</v>
      </c>
      <c r="AK31" s="106">
        <f t="shared" si="23"/>
        <v>14625.52</v>
      </c>
      <c r="AL31" s="105">
        <f t="shared" ref="AL31" si="34">AL32+AL33</f>
        <v>0</v>
      </c>
      <c r="AM31" s="105">
        <f>SUM(AM32:AM33)</f>
        <v>0</v>
      </c>
      <c r="AN31" s="106">
        <f t="shared" ref="AN31" si="35">AN32+AN33</f>
        <v>0</v>
      </c>
      <c r="AO31" s="106">
        <f t="shared" si="23"/>
        <v>0</v>
      </c>
      <c r="AP31" s="106">
        <f t="shared" ref="AP31" si="36">AP32+AP33</f>
        <v>0</v>
      </c>
      <c r="AQ31" s="106">
        <f>SUM(AQ32:AQ33)</f>
        <v>0</v>
      </c>
      <c r="AR31" s="106">
        <f t="shared" ref="AR31" si="37">AR32+AR33</f>
        <v>0</v>
      </c>
      <c r="AS31" s="106">
        <f>SUM(AS32:AS33)</f>
        <v>0</v>
      </c>
      <c r="AT31" s="106">
        <f t="shared" ref="AT31" si="38">AT32+AT33</f>
        <v>0</v>
      </c>
      <c r="AU31" s="106">
        <f>SUM(AU32:AU33)</f>
        <v>0</v>
      </c>
      <c r="AV31" s="106">
        <f t="shared" ref="AV31" si="39">AV32+AV33</f>
        <v>0</v>
      </c>
      <c r="AW31" s="106">
        <f>SUM(AW32:AW33)</f>
        <v>0</v>
      </c>
      <c r="AX31" s="105">
        <f t="shared" ref="AX31" si="40">AX32+AX33</f>
        <v>0</v>
      </c>
      <c r="AY31" s="106">
        <f>SUM(AY32:AY33)</f>
        <v>0</v>
      </c>
      <c r="AZ31" s="106">
        <f t="shared" ref="AZ31" si="41">AZ32+AZ33</f>
        <v>0</v>
      </c>
      <c r="BA31" s="106">
        <f>SUM(BA32:BA33)</f>
        <v>0</v>
      </c>
      <c r="BB31" s="106">
        <f t="shared" ref="BB31" si="42">BB32+BB33</f>
        <v>0</v>
      </c>
      <c r="BC31" s="106">
        <f>SUM(BC32:BC33)</f>
        <v>0</v>
      </c>
      <c r="BD31" s="106">
        <f t="shared" ref="BD31" si="43">BD32+BD33</f>
        <v>0</v>
      </c>
      <c r="BE31" s="106">
        <f>SUM(BE32:BE33)</f>
        <v>0</v>
      </c>
      <c r="BF31" s="106">
        <f t="shared" ref="BF31" si="44">BF32+BF33</f>
        <v>0</v>
      </c>
      <c r="BG31" s="106">
        <f>SUM(BG32:BG33)</f>
        <v>0</v>
      </c>
      <c r="BH31" s="106">
        <f t="shared" ref="BH31" si="45">BH32+BH33</f>
        <v>1</v>
      </c>
      <c r="BI31" s="106">
        <f>SUM(BI32:BI33)</f>
        <v>14625.52</v>
      </c>
      <c r="BJ31" s="106">
        <f t="shared" ref="BJ31" si="46">BJ32+BJ33</f>
        <v>0</v>
      </c>
      <c r="BK31" s="106">
        <f t="shared" si="23"/>
        <v>0</v>
      </c>
      <c r="BL31" s="105">
        <f t="shared" ref="BL31" si="47">BL32+BL33</f>
        <v>0</v>
      </c>
      <c r="BM31" s="106">
        <f>SUM(BM32:BM33)</f>
        <v>0</v>
      </c>
      <c r="BN31" s="106">
        <f t="shared" ref="BN31" si="48">BN32+BN33</f>
        <v>0</v>
      </c>
      <c r="BO31" s="106">
        <f>SUM(BO32:BO33)</f>
        <v>0</v>
      </c>
      <c r="BP31" s="106">
        <f t="shared" ref="BP31" si="49">BP32+BP33</f>
        <v>3</v>
      </c>
      <c r="BQ31" s="106">
        <f t="shared" si="23"/>
        <v>52651.872000000003</v>
      </c>
      <c r="BR31" s="105">
        <f t="shared" ref="BR31" si="50">BR32+BR33</f>
        <v>0</v>
      </c>
      <c r="BS31" s="106">
        <f>SUM(BS32:BS33)</f>
        <v>0</v>
      </c>
      <c r="BT31" s="106">
        <f t="shared" ref="BT31:BU31" si="51">SUM(BT32:BT33)</f>
        <v>3</v>
      </c>
      <c r="BU31" s="106">
        <f t="shared" si="51"/>
        <v>52651.872000000003</v>
      </c>
      <c r="BV31" s="105">
        <f t="shared" ref="BV31" si="52">BV32+BV33</f>
        <v>2</v>
      </c>
      <c r="BW31" s="106">
        <f>SUM(BW32:BW33)</f>
        <v>35101.248</v>
      </c>
      <c r="BX31" s="105">
        <f t="shared" ref="BX31" si="53">BX32+BX33</f>
        <v>0</v>
      </c>
      <c r="BY31" s="106">
        <f>SUM(BY32:BY33)</f>
        <v>0</v>
      </c>
      <c r="BZ31" s="106">
        <f t="shared" ref="BZ31" si="54">BZ32+BZ33</f>
        <v>3</v>
      </c>
      <c r="CA31" s="106">
        <f>SUM(CA32:CA33)</f>
        <v>52651.872000000003</v>
      </c>
      <c r="CB31" s="106">
        <f t="shared" ref="CB31" si="55">CB32+CB33</f>
        <v>0</v>
      </c>
      <c r="CC31" s="106">
        <f t="shared" si="23"/>
        <v>0</v>
      </c>
      <c r="CD31" s="105">
        <f t="shared" ref="CD31" si="56">CD32+CD33</f>
        <v>2</v>
      </c>
      <c r="CE31" s="106">
        <f t="shared" si="23"/>
        <v>35101.248</v>
      </c>
      <c r="CF31" s="106">
        <f t="shared" ref="CF31" si="57">CF32+CF33</f>
        <v>0</v>
      </c>
      <c r="CG31" s="106">
        <f t="shared" si="23"/>
        <v>0</v>
      </c>
      <c r="CH31" s="106">
        <f t="shared" ref="CH31" si="58">CH32+CH33</f>
        <v>0</v>
      </c>
      <c r="CI31" s="106">
        <f t="shared" si="23"/>
        <v>0</v>
      </c>
      <c r="CJ31" s="105">
        <f t="shared" ref="CJ31" si="59">CJ32+CJ33</f>
        <v>10</v>
      </c>
      <c r="CK31" s="106">
        <f t="shared" ref="CK31:CU31" si="60">SUM(CK32:CK33)</f>
        <v>175506.24</v>
      </c>
      <c r="CL31" s="106">
        <f t="shared" ref="CL31" si="61">CL32+CL33</f>
        <v>0</v>
      </c>
      <c r="CM31" s="106">
        <f t="shared" si="60"/>
        <v>0</v>
      </c>
      <c r="CN31" s="105">
        <v>0</v>
      </c>
      <c r="CO31" s="106">
        <f t="shared" si="60"/>
        <v>0</v>
      </c>
      <c r="CP31" s="105">
        <f t="shared" ref="CP31" si="62">CP32+CP33</f>
        <v>0</v>
      </c>
      <c r="CQ31" s="106">
        <f t="shared" si="60"/>
        <v>0</v>
      </c>
      <c r="CR31" s="106">
        <f t="shared" ref="CR31" si="63">CR32+CR33</f>
        <v>0</v>
      </c>
      <c r="CS31" s="106">
        <f t="shared" si="60"/>
        <v>0</v>
      </c>
      <c r="CT31" s="106">
        <f t="shared" si="60"/>
        <v>71</v>
      </c>
      <c r="CU31" s="106">
        <f t="shared" si="60"/>
        <v>1229154.4159999997</v>
      </c>
    </row>
    <row r="32" spans="1:99" s="1" customFormat="1" x14ac:dyDescent="0.25">
      <c r="A32" s="35"/>
      <c r="B32" s="35">
        <v>10</v>
      </c>
      <c r="C32" s="79" t="s">
        <v>131</v>
      </c>
      <c r="D32" s="50">
        <v>11480</v>
      </c>
      <c r="E32" s="51">
        <v>0.91</v>
      </c>
      <c r="F32" s="52">
        <v>1</v>
      </c>
      <c r="G32" s="53"/>
      <c r="H32" s="50">
        <v>1.4</v>
      </c>
      <c r="I32" s="50">
        <v>1.68</v>
      </c>
      <c r="J32" s="50">
        <v>2.23</v>
      </c>
      <c r="K32" s="54">
        <v>2.57</v>
      </c>
      <c r="L32" s="55"/>
      <c r="M32" s="56">
        <f>SUM(L32*$D32*$E32*$F32*$H32*$M$11)</f>
        <v>0</v>
      </c>
      <c r="N32" s="57"/>
      <c r="O32" s="56">
        <f t="shared" si="14"/>
        <v>0</v>
      </c>
      <c r="P32" s="57">
        <v>30</v>
      </c>
      <c r="Q32" s="56">
        <f>SUM(P32*$D32*$E32*$F32*$H32*$Q$11)</f>
        <v>438765.6</v>
      </c>
      <c r="R32" s="55"/>
      <c r="S32" s="56">
        <f>SUM(R32*$D32*$E32*$F32*$H32*$S$11)</f>
        <v>0</v>
      </c>
      <c r="T32" s="57"/>
      <c r="U32" s="56">
        <f>SUM(T32*$D32*$E32*$F32*$H32*$U$11)</f>
        <v>0</v>
      </c>
      <c r="V32" s="55"/>
      <c r="W32" s="58">
        <f>SUM(V32*$D32*$E32*$F32*$H32*$W$11)</f>
        <v>0</v>
      </c>
      <c r="X32" s="59"/>
      <c r="Y32" s="56">
        <f t="shared" si="15"/>
        <v>0</v>
      </c>
      <c r="Z32" s="55"/>
      <c r="AA32" s="56">
        <f>SUM(Z32*$D32*$E32*$F32*$H32*$AA$11)</f>
        <v>0</v>
      </c>
      <c r="AB32" s="57"/>
      <c r="AC32" s="56">
        <f>SUM(AB32*$D32*$E32*$F32*$H32*$AC$11)</f>
        <v>0</v>
      </c>
      <c r="AD32" s="57">
        <v>10</v>
      </c>
      <c r="AE32" s="56">
        <f>SUM(AD32*$D32*$E32*$F32*$H32*$AE$11)</f>
        <v>146255.19999999998</v>
      </c>
      <c r="AF32" s="55"/>
      <c r="AG32" s="56">
        <f>AF32*$D32*$E32*$F32*$I32*$AG$11</f>
        <v>0</v>
      </c>
      <c r="AH32" s="60">
        <v>1</v>
      </c>
      <c r="AI32" s="56">
        <f>AH32*$D32*$E32*$F32*$I32*$AI$11</f>
        <v>17550.624</v>
      </c>
      <c r="AJ32" s="61">
        <v>1</v>
      </c>
      <c r="AK32" s="56">
        <f>SUM(AJ32*$D32*$E32*$F32*$H32*$AK$11)</f>
        <v>14625.52</v>
      </c>
      <c r="AL32" s="55"/>
      <c r="AM32" s="58">
        <f>SUM(AL32*$D32*$E32*$F32*$H32*$AM$11)</f>
        <v>0</v>
      </c>
      <c r="AN32" s="57"/>
      <c r="AO32" s="56">
        <f>SUM(AN32*$D32*$E32*$F32*$H32*$AO$11)</f>
        <v>0</v>
      </c>
      <c r="AP32" s="57"/>
      <c r="AQ32" s="56">
        <f>SUM(AP32*$D32*$E32*$F32*$H32*$AQ$11)</f>
        <v>0</v>
      </c>
      <c r="AR32" s="57"/>
      <c r="AS32" s="56">
        <f>SUM(AR32*$D32*$E32*$F32*$H32*$AS$11)</f>
        <v>0</v>
      </c>
      <c r="AT32" s="57"/>
      <c r="AU32" s="56">
        <f>SUM(AT32*$D32*$E32*$F32*$H32*$AU$11)</f>
        <v>0</v>
      </c>
      <c r="AV32" s="57"/>
      <c r="AW32" s="56">
        <f>SUM(AV32*$D32*$E32*$F32*$H32*$AW$11)</f>
        <v>0</v>
      </c>
      <c r="AX32" s="55"/>
      <c r="AY32" s="56">
        <f>SUM(AX32*$D32*$E32*$F32*$H32*$AY$11)</f>
        <v>0</v>
      </c>
      <c r="AZ32" s="57"/>
      <c r="BA32" s="56">
        <f>SUM(AZ32*$D32*$E32*$F32*$H32*$BA$11)</f>
        <v>0</v>
      </c>
      <c r="BB32" s="57"/>
      <c r="BC32" s="56">
        <f>SUM(BB32*$D32*$E32*$F32*$H32*$BC$11)</f>
        <v>0</v>
      </c>
      <c r="BD32" s="57"/>
      <c r="BE32" s="56">
        <f>SUM(BD32*$D32*$E32*$F32*$H32*$BE$11)</f>
        <v>0</v>
      </c>
      <c r="BF32" s="57"/>
      <c r="BG32" s="56">
        <f>SUM(BF32*$D32*$E32*$F32*$H32*$BG$11)</f>
        <v>0</v>
      </c>
      <c r="BH32" s="57">
        <v>1</v>
      </c>
      <c r="BI32" s="56">
        <f>SUM(BH32*$D32*$E32*$F32*$H32*$BI$11)</f>
        <v>14625.52</v>
      </c>
      <c r="BJ32" s="57"/>
      <c r="BK32" s="56">
        <f>BJ32*$D32*$E32*$F32*$I32*$BK$11</f>
        <v>0</v>
      </c>
      <c r="BL32" s="55"/>
      <c r="BM32" s="56">
        <f>BL32*$D32*$E32*$F32*$I32*$BM$11</f>
        <v>0</v>
      </c>
      <c r="BN32" s="57"/>
      <c r="BO32" s="56">
        <f>BN32*$D32*$E32*$F32*$I32*$BO$11</f>
        <v>0</v>
      </c>
      <c r="BP32" s="63">
        <v>3</v>
      </c>
      <c r="BQ32" s="56">
        <f>BP32*$D32*$E32*$F32*$I32*$BQ$11</f>
        <v>52651.872000000003</v>
      </c>
      <c r="BR32" s="55"/>
      <c r="BS32" s="56">
        <f>BR32*$D32*$E32*$F32*$I32*$BS$11</f>
        <v>0</v>
      </c>
      <c r="BT32" s="60">
        <v>3</v>
      </c>
      <c r="BU32" s="56">
        <f>BT32*$D32*$E32*$F32*$I32*$BU$11</f>
        <v>52651.872000000003</v>
      </c>
      <c r="BV32" s="55">
        <v>2</v>
      </c>
      <c r="BW32" s="56">
        <f>BV32*$D32*$E32*$F32*$I32*$BW$11</f>
        <v>35101.248</v>
      </c>
      <c r="BX32" s="55"/>
      <c r="BY32" s="56">
        <f>BX32*$D32*$E32*$F32*$I32*$BY$11</f>
        <v>0</v>
      </c>
      <c r="BZ32" s="57">
        <v>3</v>
      </c>
      <c r="CA32" s="56">
        <f>BZ32*$D32*$E32*$F32*$I32*$CA$11</f>
        <v>52651.872000000003</v>
      </c>
      <c r="CB32" s="57"/>
      <c r="CC32" s="56">
        <f>CB32*$D32*$E32*$F32*$I32*$CC$11</f>
        <v>0</v>
      </c>
      <c r="CD32" s="55">
        <v>2</v>
      </c>
      <c r="CE32" s="56">
        <f>CD32*$D32*$E32*$F32*$I32*$CE$11</f>
        <v>35101.248</v>
      </c>
      <c r="CF32" s="57"/>
      <c r="CG32" s="56">
        <f>CF32*$D32*$E32*$F32*$I32*$CG$11</f>
        <v>0</v>
      </c>
      <c r="CH32" s="57"/>
      <c r="CI32" s="56">
        <f>CH32*$D32*$E32*$F32*$I32*$CI$11</f>
        <v>0</v>
      </c>
      <c r="CJ32" s="55">
        <v>10</v>
      </c>
      <c r="CK32" s="56">
        <f>CJ32*$D32*$E32*$F32*$I32*$CK$11</f>
        <v>175506.24</v>
      </c>
      <c r="CL32" s="57"/>
      <c r="CM32" s="56">
        <f>CL32*$D32*$E32*$F32*$I32*$CM$11</f>
        <v>0</v>
      </c>
      <c r="CN32" s="60"/>
      <c r="CO32" s="56">
        <f>CN32*$D32*$E32*$F32*$J32*$CO$11</f>
        <v>0</v>
      </c>
      <c r="CP32" s="60"/>
      <c r="CQ32" s="56">
        <f>CP32*$D32*$E32*$F32*$K32*$CQ$11</f>
        <v>0</v>
      </c>
      <c r="CR32" s="56"/>
      <c r="CS32" s="56">
        <f>CR32*D32*E32*F32</f>
        <v>0</v>
      </c>
      <c r="CT32" s="64">
        <f>SUM(N32+L32+X32+P32+R32+Z32+V32+T32+AB32+AF32+AD32+AH32+AJ32+AN32+BJ32+BP32+AL32+AX32+AZ32+CB32+CD32+BZ32+CF32+CH32+BT32+BV32+AP32+AR32+AT32+AV32+BL32+BN32+BR32+BB32+BD32+BF32+BH32+BX32+CJ32+CL32+CN32+CP32+CR32)</f>
        <v>66</v>
      </c>
      <c r="CU32" s="64">
        <f>SUM(O32+M32+Y32+Q32+S32+AA32+W32+U32+AC32+AG32+AE32+AI32+AK32+AO32+BK32+BQ32+AM32+AY32+BA32+CC32+CE32+CA32+CG32+CI32+BU32+BW32+AQ32+AS32+AU32+AW32+BM32+BO32+BS32+BC32+BE32+BG32+BI32+BY32+CK32+CM32+CO32+CQ32+CS32)</f>
        <v>1035486.8159999999</v>
      </c>
    </row>
    <row r="33" spans="1:99" s="1" customFormat="1" ht="15.75" customHeight="1" x14ac:dyDescent="0.25">
      <c r="A33" s="35"/>
      <c r="B33" s="35">
        <v>11</v>
      </c>
      <c r="C33" s="79" t="s">
        <v>132</v>
      </c>
      <c r="D33" s="50">
        <v>11480</v>
      </c>
      <c r="E33" s="51">
        <v>2.41</v>
      </c>
      <c r="F33" s="52">
        <v>1</v>
      </c>
      <c r="G33" s="53"/>
      <c r="H33" s="50">
        <v>1.4</v>
      </c>
      <c r="I33" s="50">
        <v>1.68</v>
      </c>
      <c r="J33" s="50">
        <v>2.23</v>
      </c>
      <c r="K33" s="54">
        <v>2.57</v>
      </c>
      <c r="L33" s="95"/>
      <c r="M33" s="56">
        <f>SUM(L33*$D33*$E33*$F33*$H33*$M$11)</f>
        <v>0</v>
      </c>
      <c r="N33" s="96"/>
      <c r="O33" s="56">
        <f t="shared" si="14"/>
        <v>0</v>
      </c>
      <c r="P33" s="96"/>
      <c r="Q33" s="56">
        <f>SUM(P33*$D33*$E33*$F33*$H33*$Q$11)</f>
        <v>0</v>
      </c>
      <c r="R33" s="95"/>
      <c r="S33" s="56">
        <f>SUM(R33*$D33*$E33*$F33*$H33*$S$11)</f>
        <v>0</v>
      </c>
      <c r="T33" s="96"/>
      <c r="U33" s="56">
        <f>SUM(T33*$D33*$E33*$F33*$H33*$U$11)</f>
        <v>0</v>
      </c>
      <c r="V33" s="95"/>
      <c r="W33" s="58">
        <f>SUM(V33*$D33*$E33*$F33*$H33*$W$11)</f>
        <v>0</v>
      </c>
      <c r="X33" s="59"/>
      <c r="Y33" s="56">
        <f t="shared" si="15"/>
        <v>0</v>
      </c>
      <c r="Z33" s="95"/>
      <c r="AA33" s="56">
        <f>SUM(Z33*$D33*$E33*$F33*$H33*$AA$11)</f>
        <v>0</v>
      </c>
      <c r="AB33" s="96"/>
      <c r="AC33" s="56">
        <f>SUM(AB33*$D33*$E33*$F33*$H33*$AC$11)</f>
        <v>0</v>
      </c>
      <c r="AD33" s="96">
        <v>5</v>
      </c>
      <c r="AE33" s="56">
        <f>SUM(AD33*$D33*$E33*$F33*$H33*$AE$11)</f>
        <v>193667.59999999998</v>
      </c>
      <c r="AF33" s="95"/>
      <c r="AG33" s="56">
        <f>AF33*$D33*$E33*$F33*$I33*$AG$11</f>
        <v>0</v>
      </c>
      <c r="AH33" s="97"/>
      <c r="AI33" s="56">
        <f>AH33*$D33*$E33*$F33*$I33*$AI$11</f>
        <v>0</v>
      </c>
      <c r="AJ33" s="61"/>
      <c r="AK33" s="56">
        <f>SUM(AJ33*$D33*$E33*$F33*$H33*$AK$11)</f>
        <v>0</v>
      </c>
      <c r="AL33" s="95"/>
      <c r="AM33" s="58">
        <f>SUM(AL33*$D33*$E33*$F33*$H33*$AM$11)</f>
        <v>0</v>
      </c>
      <c r="AN33" s="96"/>
      <c r="AO33" s="56">
        <f>SUM(AN33*$D33*$E33*$F33*$H33*$AO$11)</f>
        <v>0</v>
      </c>
      <c r="AP33" s="96"/>
      <c r="AQ33" s="56">
        <f>SUM(AP33*$D33*$E33*$F33*$H33*$AQ$11)</f>
        <v>0</v>
      </c>
      <c r="AR33" s="96"/>
      <c r="AS33" s="56">
        <f>SUM(AR33*$D33*$E33*$F33*$H33*$AS$11)</f>
        <v>0</v>
      </c>
      <c r="AT33" s="96"/>
      <c r="AU33" s="56">
        <f>SUM(AT33*$D33*$E33*$F33*$H33*$AU$11)</f>
        <v>0</v>
      </c>
      <c r="AV33" s="96"/>
      <c r="AW33" s="56">
        <f>SUM(AV33*$D33*$E33*$F33*$H33*$AW$11)</f>
        <v>0</v>
      </c>
      <c r="AX33" s="95"/>
      <c r="AY33" s="56">
        <f>SUM(AX33*$D33*$E33*$F33*$H33*$AY$11)</f>
        <v>0</v>
      </c>
      <c r="AZ33" s="96"/>
      <c r="BA33" s="56">
        <f>SUM(AZ33*$D33*$E33*$F33*$H33*$BA$11)</f>
        <v>0</v>
      </c>
      <c r="BB33" s="96"/>
      <c r="BC33" s="56">
        <f>SUM(BB33*$D33*$E33*$F33*$H33*$BC$11)</f>
        <v>0</v>
      </c>
      <c r="BD33" s="96"/>
      <c r="BE33" s="56">
        <f>SUM(BD33*$D33*$E33*$F33*$H33*$BE$11)</f>
        <v>0</v>
      </c>
      <c r="BF33" s="96"/>
      <c r="BG33" s="56">
        <f>SUM(BF33*$D33*$E33*$F33*$H33*$BG$11)</f>
        <v>0</v>
      </c>
      <c r="BH33" s="96"/>
      <c r="BI33" s="56">
        <f>SUM(BH33*$D33*$E33*$F33*$H33*$BI$11)</f>
        <v>0</v>
      </c>
      <c r="BJ33" s="96"/>
      <c r="BK33" s="56">
        <f>BJ33*$D33*$E33*$F33*$I33*$BK$11</f>
        <v>0</v>
      </c>
      <c r="BL33" s="95"/>
      <c r="BM33" s="56">
        <f>BL33*$D33*$E33*$F33*$I33*$BM$11</f>
        <v>0</v>
      </c>
      <c r="BN33" s="96"/>
      <c r="BO33" s="56">
        <f>BN33*$D33*$E33*$F33*$I33*$BO$11</f>
        <v>0</v>
      </c>
      <c r="BP33" s="98"/>
      <c r="BQ33" s="56">
        <f>BP33*$D33*$E33*$F33*$I33*$BQ$11</f>
        <v>0</v>
      </c>
      <c r="BR33" s="95"/>
      <c r="BS33" s="56">
        <f>BR33*$D33*$E33*$F33*$I33*$BS$11</f>
        <v>0</v>
      </c>
      <c r="BT33" s="97"/>
      <c r="BU33" s="56">
        <f>BT33*$D33*$E33*$F33*$I33*$BU$11</f>
        <v>0</v>
      </c>
      <c r="BV33" s="95"/>
      <c r="BW33" s="56">
        <f>BV33*$D33*$E33*$F33*$I33*$BW$11</f>
        <v>0</v>
      </c>
      <c r="BX33" s="95"/>
      <c r="BY33" s="56">
        <f>BX33*$D33*$E33*$F33*$I33*$BY$11</f>
        <v>0</v>
      </c>
      <c r="BZ33" s="96"/>
      <c r="CA33" s="56">
        <f>BZ33*$D33*$E33*$F33*$I33*$CA$11</f>
        <v>0</v>
      </c>
      <c r="CB33" s="96"/>
      <c r="CC33" s="56">
        <f>CB33*$D33*$E33*$F33*$I33*$CC$11</f>
        <v>0</v>
      </c>
      <c r="CD33" s="95"/>
      <c r="CE33" s="56">
        <f>CD33*$D33*$E33*$F33*$I33*$CE$11</f>
        <v>0</v>
      </c>
      <c r="CF33" s="96"/>
      <c r="CG33" s="56">
        <f>CF33*$D33*$E33*$F33*$I33*$CG$11</f>
        <v>0</v>
      </c>
      <c r="CH33" s="96"/>
      <c r="CI33" s="56">
        <f>CH33*$D33*$E33*$F33*$I33*$CI$11</f>
        <v>0</v>
      </c>
      <c r="CJ33" s="95"/>
      <c r="CK33" s="56">
        <f>CJ33*$D33*$E33*$F33*$I33*$CK$11</f>
        <v>0</v>
      </c>
      <c r="CL33" s="96"/>
      <c r="CM33" s="56">
        <f>CL33*$D33*$E33*$F33*$I33*$CM$11</f>
        <v>0</v>
      </c>
      <c r="CN33" s="97"/>
      <c r="CO33" s="56">
        <f>CN33*$D33*$E33*$F33*$J33*$CO$11</f>
        <v>0</v>
      </c>
      <c r="CP33" s="97"/>
      <c r="CQ33" s="56">
        <f>CP33*$D33*$E33*$F33*$K33*$CQ$11</f>
        <v>0</v>
      </c>
      <c r="CR33" s="156"/>
      <c r="CS33" s="56">
        <f>CR33*D33*E33*F33</f>
        <v>0</v>
      </c>
      <c r="CT33" s="64">
        <f>SUM(N33+L33+X33+P33+R33+Z33+V33+T33+AB33+AF33+AD33+AH33+AJ33+AN33+BJ33+BP33+AL33+AX33+AZ33+CB33+CD33+BZ33+CF33+CH33+BT33+BV33+AP33+AR33+AT33+AV33+BL33+BN33+BR33+BB33+BD33+BF33+BH33+BX33+CJ33+CL33+CN33+CP33+CR33)</f>
        <v>5</v>
      </c>
      <c r="CU33" s="64">
        <f>SUM(O33+M33+Y33+Q33+S33+AA33+W33+U33+AC33+AG33+AE33+AI33+AK33+AO33+BK33+BQ33+AM33+AY33+BA33+CC33+CE33+CA33+CG33+CI33+BU33+BW33+AQ33+AS33+AU33+AW33+BM33+BO33+BS33+BC33+BE33+BG33+BI33+BY33+CK33+CM33+CO33+CQ33+CS33)</f>
        <v>193667.59999999998</v>
      </c>
    </row>
    <row r="34" spans="1:99" s="109" customFormat="1" x14ac:dyDescent="0.25">
      <c r="A34" s="107">
        <v>6</v>
      </c>
      <c r="B34" s="107"/>
      <c r="C34" s="37" t="s">
        <v>133</v>
      </c>
      <c r="D34" s="50">
        <v>11480</v>
      </c>
      <c r="E34" s="103">
        <v>1.54</v>
      </c>
      <c r="F34" s="39">
        <v>1</v>
      </c>
      <c r="G34" s="88"/>
      <c r="H34" s="108"/>
      <c r="I34" s="108"/>
      <c r="J34" s="108"/>
      <c r="K34" s="99">
        <v>2.57</v>
      </c>
      <c r="L34" s="105">
        <f>L35</f>
        <v>0</v>
      </c>
      <c r="M34" s="106">
        <f>M35</f>
        <v>0</v>
      </c>
      <c r="N34" s="106">
        <f>N35</f>
        <v>0</v>
      </c>
      <c r="O34" s="106">
        <f t="shared" ref="O34:CI34" si="64">O35</f>
        <v>0</v>
      </c>
      <c r="P34" s="106">
        <f t="shared" si="64"/>
        <v>0</v>
      </c>
      <c r="Q34" s="106">
        <f t="shared" si="64"/>
        <v>0</v>
      </c>
      <c r="R34" s="105">
        <f t="shared" si="64"/>
        <v>0</v>
      </c>
      <c r="S34" s="106">
        <f t="shared" si="64"/>
        <v>0</v>
      </c>
      <c r="T34" s="106">
        <f t="shared" si="64"/>
        <v>0</v>
      </c>
      <c r="U34" s="106">
        <f t="shared" si="64"/>
        <v>0</v>
      </c>
      <c r="V34" s="105">
        <f t="shared" si="64"/>
        <v>600</v>
      </c>
      <c r="W34" s="105">
        <f t="shared" si="64"/>
        <v>14850527.999999998</v>
      </c>
      <c r="X34" s="106">
        <f t="shared" si="64"/>
        <v>0</v>
      </c>
      <c r="Y34" s="106">
        <f t="shared" si="64"/>
        <v>0</v>
      </c>
      <c r="Z34" s="105">
        <f t="shared" si="64"/>
        <v>0</v>
      </c>
      <c r="AA34" s="106">
        <f t="shared" si="64"/>
        <v>0</v>
      </c>
      <c r="AB34" s="106">
        <f t="shared" si="64"/>
        <v>1</v>
      </c>
      <c r="AC34" s="106">
        <f t="shared" si="64"/>
        <v>24750.880000000001</v>
      </c>
      <c r="AD34" s="106">
        <f>AD35</f>
        <v>0</v>
      </c>
      <c r="AE34" s="106">
        <f>AE35</f>
        <v>0</v>
      </c>
      <c r="AF34" s="105">
        <f t="shared" ref="AF34" si="65">AF35</f>
        <v>0</v>
      </c>
      <c r="AG34" s="106">
        <f t="shared" si="64"/>
        <v>0</v>
      </c>
      <c r="AH34" s="105">
        <f t="shared" si="64"/>
        <v>5</v>
      </c>
      <c r="AI34" s="106">
        <f t="shared" si="64"/>
        <v>148505.28</v>
      </c>
      <c r="AJ34" s="105">
        <f t="shared" si="64"/>
        <v>7</v>
      </c>
      <c r="AK34" s="106">
        <f t="shared" si="64"/>
        <v>173256.16</v>
      </c>
      <c r="AL34" s="105">
        <f t="shared" si="64"/>
        <v>0</v>
      </c>
      <c r="AM34" s="105">
        <f>AM35</f>
        <v>0</v>
      </c>
      <c r="AN34" s="106">
        <f t="shared" si="64"/>
        <v>0</v>
      </c>
      <c r="AO34" s="106">
        <f t="shared" si="64"/>
        <v>0</v>
      </c>
      <c r="AP34" s="106">
        <f t="shared" si="64"/>
        <v>0</v>
      </c>
      <c r="AQ34" s="106">
        <f t="shared" si="64"/>
        <v>0</v>
      </c>
      <c r="AR34" s="106">
        <f t="shared" si="64"/>
        <v>0</v>
      </c>
      <c r="AS34" s="106">
        <f t="shared" si="64"/>
        <v>0</v>
      </c>
      <c r="AT34" s="106">
        <f t="shared" si="64"/>
        <v>0</v>
      </c>
      <c r="AU34" s="106">
        <f t="shared" si="64"/>
        <v>0</v>
      </c>
      <c r="AV34" s="106">
        <f t="shared" si="64"/>
        <v>0</v>
      </c>
      <c r="AW34" s="106">
        <f t="shared" si="64"/>
        <v>0</v>
      </c>
      <c r="AX34" s="105">
        <f t="shared" si="64"/>
        <v>2</v>
      </c>
      <c r="AY34" s="106">
        <f t="shared" si="64"/>
        <v>49501.760000000002</v>
      </c>
      <c r="AZ34" s="106">
        <f t="shared" si="64"/>
        <v>11</v>
      </c>
      <c r="BA34" s="106">
        <f t="shared" si="64"/>
        <v>272259.68</v>
      </c>
      <c r="BB34" s="106">
        <f t="shared" si="64"/>
        <v>9</v>
      </c>
      <c r="BC34" s="106">
        <f t="shared" si="64"/>
        <v>222757.92</v>
      </c>
      <c r="BD34" s="106">
        <f t="shared" si="64"/>
        <v>0</v>
      </c>
      <c r="BE34" s="106">
        <f t="shared" si="64"/>
        <v>0</v>
      </c>
      <c r="BF34" s="106">
        <f t="shared" si="64"/>
        <v>0</v>
      </c>
      <c r="BG34" s="106">
        <f t="shared" si="64"/>
        <v>0</v>
      </c>
      <c r="BH34" s="106">
        <f t="shared" si="64"/>
        <v>56</v>
      </c>
      <c r="BI34" s="106">
        <f t="shared" si="64"/>
        <v>1386049.28</v>
      </c>
      <c r="BJ34" s="106">
        <f t="shared" si="64"/>
        <v>0</v>
      </c>
      <c r="BK34" s="106">
        <f t="shared" si="64"/>
        <v>0</v>
      </c>
      <c r="BL34" s="105">
        <f t="shared" si="64"/>
        <v>0</v>
      </c>
      <c r="BM34" s="106">
        <f>BM35</f>
        <v>0</v>
      </c>
      <c r="BN34" s="106">
        <f>BN35</f>
        <v>0</v>
      </c>
      <c r="BO34" s="106">
        <f>BO35</f>
        <v>0</v>
      </c>
      <c r="BP34" s="106">
        <f t="shared" si="64"/>
        <v>5</v>
      </c>
      <c r="BQ34" s="106">
        <f t="shared" si="64"/>
        <v>148505.28</v>
      </c>
      <c r="BR34" s="105">
        <f t="shared" si="64"/>
        <v>2</v>
      </c>
      <c r="BS34" s="106">
        <f t="shared" si="64"/>
        <v>59402.112000000001</v>
      </c>
      <c r="BT34" s="106">
        <f t="shared" si="64"/>
        <v>1</v>
      </c>
      <c r="BU34" s="106">
        <f t="shared" si="64"/>
        <v>29701.056</v>
      </c>
      <c r="BV34" s="105">
        <f t="shared" si="64"/>
        <v>18</v>
      </c>
      <c r="BW34" s="106">
        <f t="shared" si="64"/>
        <v>534619.00800000003</v>
      </c>
      <c r="BX34" s="105">
        <f t="shared" si="64"/>
        <v>0</v>
      </c>
      <c r="BY34" s="106">
        <f t="shared" si="64"/>
        <v>0</v>
      </c>
      <c r="BZ34" s="106">
        <f t="shared" si="64"/>
        <v>5</v>
      </c>
      <c r="CA34" s="106">
        <f t="shared" si="64"/>
        <v>148505.28</v>
      </c>
      <c r="CB34" s="106">
        <f t="shared" si="64"/>
        <v>0</v>
      </c>
      <c r="CC34" s="106">
        <f t="shared" si="64"/>
        <v>0</v>
      </c>
      <c r="CD34" s="105">
        <f t="shared" si="64"/>
        <v>11</v>
      </c>
      <c r="CE34" s="106">
        <f t="shared" si="64"/>
        <v>326711.61599999998</v>
      </c>
      <c r="CF34" s="106">
        <f t="shared" si="64"/>
        <v>3</v>
      </c>
      <c r="CG34" s="106">
        <f t="shared" si="64"/>
        <v>89103.167999999991</v>
      </c>
      <c r="CH34" s="106">
        <f t="shared" si="64"/>
        <v>0</v>
      </c>
      <c r="CI34" s="106">
        <f t="shared" si="64"/>
        <v>0</v>
      </c>
      <c r="CJ34" s="105">
        <f t="shared" ref="CJ34:CU34" si="66">CJ35</f>
        <v>4</v>
      </c>
      <c r="CK34" s="106">
        <f t="shared" si="66"/>
        <v>118804.224</v>
      </c>
      <c r="CL34" s="106">
        <f t="shared" si="66"/>
        <v>5</v>
      </c>
      <c r="CM34" s="106">
        <f t="shared" si="66"/>
        <v>148505.28</v>
      </c>
      <c r="CN34" s="105">
        <v>10</v>
      </c>
      <c r="CO34" s="106">
        <f t="shared" si="66"/>
        <v>394246.16</v>
      </c>
      <c r="CP34" s="105">
        <f t="shared" si="66"/>
        <v>2</v>
      </c>
      <c r="CQ34" s="106">
        <f t="shared" si="66"/>
        <v>90871.088000000003</v>
      </c>
      <c r="CR34" s="106">
        <f t="shared" si="66"/>
        <v>0</v>
      </c>
      <c r="CS34" s="106">
        <f t="shared" si="66"/>
        <v>0</v>
      </c>
      <c r="CT34" s="106">
        <f t="shared" si="66"/>
        <v>757</v>
      </c>
      <c r="CU34" s="106">
        <f t="shared" si="66"/>
        <v>19216583.232000001</v>
      </c>
    </row>
    <row r="35" spans="1:99" s="6" customFormat="1" x14ac:dyDescent="0.25">
      <c r="A35" s="100"/>
      <c r="B35" s="100">
        <v>12</v>
      </c>
      <c r="C35" s="79" t="s">
        <v>134</v>
      </c>
      <c r="D35" s="50">
        <v>11480</v>
      </c>
      <c r="E35" s="51">
        <v>1.54</v>
      </c>
      <c r="F35" s="101">
        <v>1</v>
      </c>
      <c r="G35" s="102"/>
      <c r="H35" s="50">
        <v>1.4</v>
      </c>
      <c r="I35" s="50">
        <v>1.68</v>
      </c>
      <c r="J35" s="50">
        <v>2.23</v>
      </c>
      <c r="K35" s="54">
        <v>2.57</v>
      </c>
      <c r="L35" s="95"/>
      <c r="M35" s="56">
        <f>SUM(L35*$D35*$E35*$F35*$H35*$M$11)</f>
        <v>0</v>
      </c>
      <c r="N35" s="96"/>
      <c r="O35" s="56">
        <f t="shared" si="14"/>
        <v>0</v>
      </c>
      <c r="P35" s="96"/>
      <c r="Q35" s="56">
        <f>SUM(P35*$D35*$E35*$F35*$H35*$Q$11)</f>
        <v>0</v>
      </c>
      <c r="R35" s="95"/>
      <c r="S35" s="56">
        <f>SUM(R35*$D35*$E35*$F35*$H35*$S$11)</f>
        <v>0</v>
      </c>
      <c r="T35" s="96"/>
      <c r="U35" s="56">
        <f>SUM(T35*$D35*$E35*$F35*$H35*$U$11)</f>
        <v>0</v>
      </c>
      <c r="V35" s="110">
        <f>610-10</f>
        <v>600</v>
      </c>
      <c r="W35" s="58">
        <f>SUM(V35*$D35*$E35*$F35*$H35*$W$11)</f>
        <v>14850527.999999998</v>
      </c>
      <c r="X35" s="59"/>
      <c r="Y35" s="56">
        <f t="shared" si="15"/>
        <v>0</v>
      </c>
      <c r="Z35" s="95"/>
      <c r="AA35" s="56">
        <f>SUM(Z35*$D35*$E35*$F35*$H35*$AA$11)</f>
        <v>0</v>
      </c>
      <c r="AB35" s="96">
        <v>1</v>
      </c>
      <c r="AC35" s="56">
        <f>SUM(AB35*$D35*$E35*$F35*$H35*$AC$11)</f>
        <v>24750.880000000001</v>
      </c>
      <c r="AD35" s="96"/>
      <c r="AE35" s="56">
        <f>SUM(AD35*$D35*$E35*$F35*$H35*$AE$11)</f>
        <v>0</v>
      </c>
      <c r="AF35" s="95"/>
      <c r="AG35" s="56">
        <f>AF35*$D35*$E35*$F35*$I35*$AG$11</f>
        <v>0</v>
      </c>
      <c r="AH35" s="97">
        <v>5</v>
      </c>
      <c r="AI35" s="56">
        <f>AH35*$D35*$E35*$F35*$I35*$AI$11</f>
        <v>148505.28</v>
      </c>
      <c r="AJ35" s="61">
        <v>7</v>
      </c>
      <c r="AK35" s="56">
        <f>SUM(AJ35*$D35*$E35*$F35*$H35*$AK$11)</f>
        <v>173256.16</v>
      </c>
      <c r="AL35" s="95"/>
      <c r="AM35" s="58">
        <f>SUM(AL35*$D35*$E35*$F35*$H35*$AM$11)</f>
        <v>0</v>
      </c>
      <c r="AN35" s="96"/>
      <c r="AO35" s="56">
        <f>SUM(AN35*$D35*$E35*$F35*$H35*$AO$11)</f>
        <v>0</v>
      </c>
      <c r="AP35" s="96"/>
      <c r="AQ35" s="56">
        <f>SUM(AP35*$D35*$E35*$F35*$H35*$AQ$11)</f>
        <v>0</v>
      </c>
      <c r="AR35" s="96"/>
      <c r="AS35" s="56">
        <f>SUM(AR35*$D35*$E35*$F35*$H35*$AS$11)</f>
        <v>0</v>
      </c>
      <c r="AT35" s="96"/>
      <c r="AU35" s="56">
        <f>SUM(AT35*$D35*$E35*$F35*$H35*$AU$11)</f>
        <v>0</v>
      </c>
      <c r="AV35" s="96"/>
      <c r="AW35" s="56">
        <f>SUM(AV35*$D35*$E35*$F35*$H35*$AW$11)</f>
        <v>0</v>
      </c>
      <c r="AX35" s="95">
        <v>2</v>
      </c>
      <c r="AY35" s="56">
        <f>SUM(AX35*$D35*$E35*$F35*$H35*$AY$11)</f>
        <v>49501.760000000002</v>
      </c>
      <c r="AZ35" s="96">
        <v>11</v>
      </c>
      <c r="BA35" s="56">
        <f>SUM(AZ35*$D35*$E35*$F35*$H35*$BA$11)</f>
        <v>272259.68</v>
      </c>
      <c r="BB35" s="96">
        <v>9</v>
      </c>
      <c r="BC35" s="56">
        <f>SUM(BB35*$D35*$E35*$F35*$H35*$BC$11)</f>
        <v>222757.92</v>
      </c>
      <c r="BD35" s="96"/>
      <c r="BE35" s="56">
        <f>SUM(BD35*$D35*$E35*$F35*$H35*$BE$11)</f>
        <v>0</v>
      </c>
      <c r="BF35" s="96"/>
      <c r="BG35" s="56">
        <f>SUM(BF35*$D35*$E35*$F35*$H35*$BG$11)</f>
        <v>0</v>
      </c>
      <c r="BH35" s="96">
        <v>56</v>
      </c>
      <c r="BI35" s="56">
        <f>SUM(BH35*$D35*$E35*$F35*$H35*$BI$11)</f>
        <v>1386049.28</v>
      </c>
      <c r="BJ35" s="96"/>
      <c r="BK35" s="56">
        <f>BJ35*$D35*$E35*$F35*$I35*$BK$11</f>
        <v>0</v>
      </c>
      <c r="BL35" s="95"/>
      <c r="BM35" s="56">
        <f>BL35*$D35*$E35*$F35*$I35*$BM$11</f>
        <v>0</v>
      </c>
      <c r="BN35" s="96"/>
      <c r="BO35" s="56">
        <f>BN35*$D35*$E35*$F35*$I35*$BO$11</f>
        <v>0</v>
      </c>
      <c r="BP35" s="96">
        <v>5</v>
      </c>
      <c r="BQ35" s="56">
        <f>BP35*$D35*$E35*$F35*$I35*$BQ$11</f>
        <v>148505.28</v>
      </c>
      <c r="BR35" s="97">
        <v>2</v>
      </c>
      <c r="BS35" s="56">
        <f>BR35*$D35*$E35*$F35*$I35*$BS$11</f>
        <v>59402.112000000001</v>
      </c>
      <c r="BT35" s="97">
        <v>1</v>
      </c>
      <c r="BU35" s="56">
        <f>BT35*$D35*$E35*$F35*$I35*$BU$11</f>
        <v>29701.056</v>
      </c>
      <c r="BV35" s="95">
        <v>18</v>
      </c>
      <c r="BW35" s="56">
        <f>BV35*$D35*$E35*$F35*$I35*$BW$11</f>
        <v>534619.00800000003</v>
      </c>
      <c r="BX35" s="97"/>
      <c r="BY35" s="56">
        <f>BX35*$D35*$E35*$F35*$I35*$BY$11</f>
        <v>0</v>
      </c>
      <c r="BZ35" s="98">
        <v>5</v>
      </c>
      <c r="CA35" s="56">
        <f>BZ35*$D35*$E35*$F35*$I35*$CA$11</f>
        <v>148505.28</v>
      </c>
      <c r="CB35" s="96"/>
      <c r="CC35" s="56">
        <f>CB35*$D35*$E35*$F35*$I35*$CC$11</f>
        <v>0</v>
      </c>
      <c r="CD35" s="95">
        <v>11</v>
      </c>
      <c r="CE35" s="56">
        <f>CD35*$D35*$E35*$F35*$I35*$CE$11</f>
        <v>326711.61599999998</v>
      </c>
      <c r="CF35" s="98">
        <v>3</v>
      </c>
      <c r="CG35" s="56">
        <f>CF35*$D35*$E35*$F35*$I35*$CG$11</f>
        <v>89103.167999999991</v>
      </c>
      <c r="CH35" s="98"/>
      <c r="CI35" s="56">
        <f>CH35*$D35*$E35*$F35*$I35*$CI$11</f>
        <v>0</v>
      </c>
      <c r="CJ35" s="95">
        <v>4</v>
      </c>
      <c r="CK35" s="56">
        <f>CJ35*$D35*$E35*$F35*$I35*$CK$11</f>
        <v>118804.224</v>
      </c>
      <c r="CL35" s="96">
        <v>5</v>
      </c>
      <c r="CM35" s="56">
        <f>CL35*$D35*$E35*$F35*$I35*$CM$11</f>
        <v>148505.28</v>
      </c>
      <c r="CN35" s="97">
        <v>10</v>
      </c>
      <c r="CO35" s="56">
        <f>CN35*$D35*$E35*$F35*$J35*$CO$11</f>
        <v>394246.16</v>
      </c>
      <c r="CP35" s="97">
        <v>2</v>
      </c>
      <c r="CQ35" s="56">
        <f>CP35*$D35*$E35*$F35*$K35*$CQ$11</f>
        <v>90871.088000000003</v>
      </c>
      <c r="CR35" s="56"/>
      <c r="CS35" s="56">
        <f>CR35*D35*E35*F35</f>
        <v>0</v>
      </c>
      <c r="CT35" s="64">
        <f>SUM(N35+L35+X35+P35+R35+Z35+V35+T35+AB35+AF35+AD35+AH35+AJ35+AN35+BJ35+BP35+AL35+AX35+AZ35+CB35+CD35+BZ35+CF35+CH35+BT35+BV35+AP35+AR35+AT35+AV35+BL35+BN35+BR35+BB35+BD35+BF35+BH35+BX35+CJ35+CL35+CN35+CP35+CR35)</f>
        <v>757</v>
      </c>
      <c r="CU35" s="64">
        <f>SUM(O35+M35+Y35+Q35+S35+AA35+W35+U35+AC35+AG35+AE35+AI35+AK35+AO35+BK35+BQ35+AM35+AY35+BA35+CC35+CE35+CA35+CG35+CI35+BU35+BW35+AQ35+AS35+AU35+AW35+BM35+BO35+BS35+BC35+BE35+BG35+BI35+BY35+CK35+CM35+CO35+CQ35+CS35)</f>
        <v>19216583.232000001</v>
      </c>
    </row>
    <row r="36" spans="1:99" s="109" customFormat="1" x14ac:dyDescent="0.25">
      <c r="A36" s="107">
        <v>7</v>
      </c>
      <c r="B36" s="107"/>
      <c r="C36" s="37" t="s">
        <v>135</v>
      </c>
      <c r="D36" s="50">
        <v>11480</v>
      </c>
      <c r="E36" s="103">
        <v>0.98</v>
      </c>
      <c r="F36" s="39">
        <v>1</v>
      </c>
      <c r="G36" s="88"/>
      <c r="H36" s="108"/>
      <c r="I36" s="108"/>
      <c r="J36" s="108"/>
      <c r="K36" s="99">
        <v>2.57</v>
      </c>
      <c r="L36" s="105">
        <f>L37</f>
        <v>0</v>
      </c>
      <c r="M36" s="106">
        <f>M37</f>
        <v>0</v>
      </c>
      <c r="N36" s="106">
        <f>N37</f>
        <v>0</v>
      </c>
      <c r="O36" s="106">
        <f t="shared" ref="O36:CI36" si="67">O37</f>
        <v>0</v>
      </c>
      <c r="P36" s="106">
        <f t="shared" si="67"/>
        <v>8</v>
      </c>
      <c r="Q36" s="106">
        <f t="shared" si="67"/>
        <v>126004.47999999998</v>
      </c>
      <c r="R36" s="105">
        <f t="shared" si="67"/>
        <v>0</v>
      </c>
      <c r="S36" s="106">
        <f t="shared" si="67"/>
        <v>0</v>
      </c>
      <c r="T36" s="106">
        <f t="shared" si="67"/>
        <v>0</v>
      </c>
      <c r="U36" s="106">
        <f t="shared" si="67"/>
        <v>0</v>
      </c>
      <c r="V36" s="105">
        <f t="shared" si="67"/>
        <v>0</v>
      </c>
      <c r="W36" s="105">
        <f t="shared" si="67"/>
        <v>0</v>
      </c>
      <c r="X36" s="106">
        <f t="shared" si="67"/>
        <v>0</v>
      </c>
      <c r="Y36" s="106">
        <f t="shared" si="67"/>
        <v>0</v>
      </c>
      <c r="Z36" s="105">
        <f t="shared" si="67"/>
        <v>0</v>
      </c>
      <c r="AA36" s="106">
        <f t="shared" si="67"/>
        <v>0</v>
      </c>
      <c r="AB36" s="106">
        <f t="shared" si="67"/>
        <v>0</v>
      </c>
      <c r="AC36" s="106">
        <f t="shared" si="67"/>
        <v>0</v>
      </c>
      <c r="AD36" s="106">
        <f>AD37</f>
        <v>0</v>
      </c>
      <c r="AE36" s="106">
        <f>AE37</f>
        <v>0</v>
      </c>
      <c r="AF36" s="105">
        <f t="shared" ref="AF36" si="68">AF37</f>
        <v>0</v>
      </c>
      <c r="AG36" s="106">
        <f t="shared" si="67"/>
        <v>0</v>
      </c>
      <c r="AH36" s="105">
        <f t="shared" si="67"/>
        <v>0</v>
      </c>
      <c r="AI36" s="106">
        <f t="shared" si="67"/>
        <v>0</v>
      </c>
      <c r="AJ36" s="105">
        <f t="shared" si="67"/>
        <v>3</v>
      </c>
      <c r="AK36" s="106">
        <f t="shared" si="67"/>
        <v>47251.679999999993</v>
      </c>
      <c r="AL36" s="105">
        <f t="shared" si="67"/>
        <v>0</v>
      </c>
      <c r="AM36" s="105">
        <f>AM37</f>
        <v>0</v>
      </c>
      <c r="AN36" s="106">
        <f t="shared" si="67"/>
        <v>0</v>
      </c>
      <c r="AO36" s="106">
        <f t="shared" si="67"/>
        <v>0</v>
      </c>
      <c r="AP36" s="106">
        <f t="shared" si="67"/>
        <v>0</v>
      </c>
      <c r="AQ36" s="106">
        <f t="shared" si="67"/>
        <v>0</v>
      </c>
      <c r="AR36" s="106">
        <f t="shared" si="67"/>
        <v>0</v>
      </c>
      <c r="AS36" s="106">
        <f t="shared" si="67"/>
        <v>0</v>
      </c>
      <c r="AT36" s="106">
        <f t="shared" si="67"/>
        <v>0</v>
      </c>
      <c r="AU36" s="106">
        <f t="shared" si="67"/>
        <v>0</v>
      </c>
      <c r="AV36" s="106">
        <f t="shared" si="67"/>
        <v>0</v>
      </c>
      <c r="AW36" s="106">
        <f t="shared" si="67"/>
        <v>0</v>
      </c>
      <c r="AX36" s="105">
        <f t="shared" si="67"/>
        <v>0</v>
      </c>
      <c r="AY36" s="106">
        <f t="shared" si="67"/>
        <v>0</v>
      </c>
      <c r="AZ36" s="106">
        <f t="shared" si="67"/>
        <v>0</v>
      </c>
      <c r="BA36" s="106">
        <f t="shared" si="67"/>
        <v>0</v>
      </c>
      <c r="BB36" s="106">
        <f t="shared" si="67"/>
        <v>0</v>
      </c>
      <c r="BC36" s="106">
        <f t="shared" si="67"/>
        <v>0</v>
      </c>
      <c r="BD36" s="106">
        <f t="shared" si="67"/>
        <v>0</v>
      </c>
      <c r="BE36" s="106">
        <f t="shared" si="67"/>
        <v>0</v>
      </c>
      <c r="BF36" s="106">
        <f t="shared" si="67"/>
        <v>0</v>
      </c>
      <c r="BG36" s="106">
        <f t="shared" si="67"/>
        <v>0</v>
      </c>
      <c r="BH36" s="106">
        <f t="shared" si="67"/>
        <v>0</v>
      </c>
      <c r="BI36" s="106">
        <f t="shared" si="67"/>
        <v>0</v>
      </c>
      <c r="BJ36" s="106">
        <f t="shared" si="67"/>
        <v>0</v>
      </c>
      <c r="BK36" s="106">
        <f t="shared" si="67"/>
        <v>0</v>
      </c>
      <c r="BL36" s="105">
        <f t="shared" si="67"/>
        <v>0</v>
      </c>
      <c r="BM36" s="106">
        <f>BM37</f>
        <v>0</v>
      </c>
      <c r="BN36" s="106">
        <f>BN37</f>
        <v>0</v>
      </c>
      <c r="BO36" s="106">
        <f>BO37</f>
        <v>0</v>
      </c>
      <c r="BP36" s="106">
        <f t="shared" si="67"/>
        <v>0</v>
      </c>
      <c r="BQ36" s="106">
        <f t="shared" si="67"/>
        <v>0</v>
      </c>
      <c r="BR36" s="105">
        <f t="shared" si="67"/>
        <v>0</v>
      </c>
      <c r="BS36" s="106">
        <f t="shared" si="67"/>
        <v>0</v>
      </c>
      <c r="BT36" s="106">
        <f t="shared" si="67"/>
        <v>1</v>
      </c>
      <c r="BU36" s="106">
        <f t="shared" si="67"/>
        <v>18900.671999999999</v>
      </c>
      <c r="BV36" s="105">
        <f t="shared" si="67"/>
        <v>3</v>
      </c>
      <c r="BW36" s="106">
        <f t="shared" si="67"/>
        <v>56702.015999999996</v>
      </c>
      <c r="BX36" s="105">
        <f t="shared" si="67"/>
        <v>0</v>
      </c>
      <c r="BY36" s="106">
        <f t="shared" si="67"/>
        <v>0</v>
      </c>
      <c r="BZ36" s="106">
        <f t="shared" si="67"/>
        <v>0</v>
      </c>
      <c r="CA36" s="106">
        <f t="shared" si="67"/>
        <v>0</v>
      </c>
      <c r="CB36" s="106">
        <f t="shared" si="67"/>
        <v>0</v>
      </c>
      <c r="CC36" s="106">
        <f t="shared" si="67"/>
        <v>0</v>
      </c>
      <c r="CD36" s="105">
        <f t="shared" si="67"/>
        <v>1</v>
      </c>
      <c r="CE36" s="106">
        <f t="shared" si="67"/>
        <v>18900.671999999999</v>
      </c>
      <c r="CF36" s="106">
        <f t="shared" si="67"/>
        <v>0</v>
      </c>
      <c r="CG36" s="106">
        <f t="shared" si="67"/>
        <v>0</v>
      </c>
      <c r="CH36" s="106">
        <f t="shared" si="67"/>
        <v>0</v>
      </c>
      <c r="CI36" s="106">
        <f t="shared" si="67"/>
        <v>0</v>
      </c>
      <c r="CJ36" s="105">
        <f t="shared" ref="CJ36:CU36" si="69">CJ37</f>
        <v>1</v>
      </c>
      <c r="CK36" s="106">
        <f t="shared" si="69"/>
        <v>18900.671999999999</v>
      </c>
      <c r="CL36" s="106">
        <f t="shared" si="69"/>
        <v>0</v>
      </c>
      <c r="CM36" s="106">
        <f t="shared" si="69"/>
        <v>0</v>
      </c>
      <c r="CN36" s="105">
        <v>0</v>
      </c>
      <c r="CO36" s="106">
        <f t="shared" si="69"/>
        <v>0</v>
      </c>
      <c r="CP36" s="105">
        <f t="shared" si="69"/>
        <v>0</v>
      </c>
      <c r="CQ36" s="106">
        <f t="shared" si="69"/>
        <v>0</v>
      </c>
      <c r="CR36" s="106">
        <f t="shared" si="69"/>
        <v>0</v>
      </c>
      <c r="CS36" s="106">
        <f t="shared" si="69"/>
        <v>0</v>
      </c>
      <c r="CT36" s="106">
        <f t="shared" si="69"/>
        <v>17</v>
      </c>
      <c r="CU36" s="106">
        <f t="shared" si="69"/>
        <v>286660.19199999998</v>
      </c>
    </row>
    <row r="37" spans="1:99" s="6" customFormat="1" ht="30" x14ac:dyDescent="0.25">
      <c r="A37" s="100"/>
      <c r="B37" s="100">
        <v>13</v>
      </c>
      <c r="C37" s="79" t="s">
        <v>136</v>
      </c>
      <c r="D37" s="50">
        <v>11480</v>
      </c>
      <c r="E37" s="51">
        <v>0.98</v>
      </c>
      <c r="F37" s="101">
        <v>1</v>
      </c>
      <c r="G37" s="102"/>
      <c r="H37" s="50">
        <v>1.4</v>
      </c>
      <c r="I37" s="50">
        <v>1.68</v>
      </c>
      <c r="J37" s="50">
        <v>2.23</v>
      </c>
      <c r="K37" s="54">
        <v>2.57</v>
      </c>
      <c r="L37" s="95"/>
      <c r="M37" s="56">
        <f>SUM(L37*$D37*$E37*$F37*$H37*$M$11)</f>
        <v>0</v>
      </c>
      <c r="N37" s="96"/>
      <c r="O37" s="56">
        <f t="shared" si="14"/>
        <v>0</v>
      </c>
      <c r="P37" s="96">
        <v>8</v>
      </c>
      <c r="Q37" s="56">
        <f>SUM(P37*$D37*$E37*$F37*$H37*$Q$11)</f>
        <v>126004.47999999998</v>
      </c>
      <c r="R37" s="95"/>
      <c r="S37" s="56">
        <f>SUM(R37*$D37*$E37*$F37*$H37*$S$11)</f>
        <v>0</v>
      </c>
      <c r="T37" s="96"/>
      <c r="U37" s="56">
        <f>SUM(T37*$D37*$E37*$F37*$H37*$U$11)</f>
        <v>0</v>
      </c>
      <c r="V37" s="55"/>
      <c r="W37" s="58">
        <f>SUM(V37*$D37*$E37*$F37*$H37*$W$11)</f>
        <v>0</v>
      </c>
      <c r="X37" s="59"/>
      <c r="Y37" s="56">
        <f t="shared" si="15"/>
        <v>0</v>
      </c>
      <c r="Z37" s="95"/>
      <c r="AA37" s="56">
        <f>SUM(Z37*$D37*$E37*$F37*$H37*$AA$11)</f>
        <v>0</v>
      </c>
      <c r="AB37" s="96"/>
      <c r="AC37" s="56">
        <f>SUM(AB37*$D37*$E37*$F37*$H37*$AC$11)</f>
        <v>0</v>
      </c>
      <c r="AD37" s="96"/>
      <c r="AE37" s="56">
        <f>SUM(AD37*$D37*$E37*$F37*$H37*$AE$11)</f>
        <v>0</v>
      </c>
      <c r="AF37" s="95"/>
      <c r="AG37" s="56">
        <f>AF37*$D37*$E37*$F37*$I37*$AG$11</f>
        <v>0</v>
      </c>
      <c r="AH37" s="95"/>
      <c r="AI37" s="56">
        <f>AH37*$D37*$E37*$F37*$I37*$AI$11</f>
        <v>0</v>
      </c>
      <c r="AJ37" s="61">
        <v>3</v>
      </c>
      <c r="AK37" s="56">
        <f>SUM(AJ37*$D37*$E37*$F37*$H37*$AK$11)</f>
        <v>47251.679999999993</v>
      </c>
      <c r="AL37" s="95"/>
      <c r="AM37" s="58">
        <f>SUM(AL37*$D37*$E37*$F37*$H37*$AM$11)</f>
        <v>0</v>
      </c>
      <c r="AN37" s="96"/>
      <c r="AO37" s="56">
        <f>SUM(AN37*$D37*$E37*$F37*$H37*$AO$11)</f>
        <v>0</v>
      </c>
      <c r="AP37" s="96"/>
      <c r="AQ37" s="56">
        <f>SUM(AP37*$D37*$E37*$F37*$H37*$AQ$11)</f>
        <v>0</v>
      </c>
      <c r="AR37" s="96"/>
      <c r="AS37" s="56">
        <f>SUM(AR37*$D37*$E37*$F37*$H37*$AS$11)</f>
        <v>0</v>
      </c>
      <c r="AT37" s="96"/>
      <c r="AU37" s="56">
        <f>SUM(AT37*$D37*$E37*$F37*$H37*$AU$11)</f>
        <v>0</v>
      </c>
      <c r="AV37" s="96"/>
      <c r="AW37" s="56">
        <f>SUM(AV37*$D37*$E37*$F37*$H37*$AW$11)</f>
        <v>0</v>
      </c>
      <c r="AX37" s="95"/>
      <c r="AY37" s="56">
        <f>SUM(AX37*$D37*$E37*$F37*$H37*$AY$11)</f>
        <v>0</v>
      </c>
      <c r="AZ37" s="96"/>
      <c r="BA37" s="56">
        <f>SUM(AZ37*$D37*$E37*$F37*$H37*$BA$11)</f>
        <v>0</v>
      </c>
      <c r="BB37" s="96"/>
      <c r="BC37" s="56">
        <f>SUM(BB37*$D37*$E37*$F37*$H37*$BC$11)</f>
        <v>0</v>
      </c>
      <c r="BD37" s="96"/>
      <c r="BE37" s="56">
        <f>SUM(BD37*$D37*$E37*$F37*$H37*$BE$11)</f>
        <v>0</v>
      </c>
      <c r="BF37" s="96"/>
      <c r="BG37" s="56">
        <f>SUM(BF37*$D37*$E37*$F37*$H37*$BG$11)</f>
        <v>0</v>
      </c>
      <c r="BH37" s="96"/>
      <c r="BI37" s="56">
        <f>SUM(BH37*$D37*$E37*$F37*$H37*$BI$11)</f>
        <v>0</v>
      </c>
      <c r="BJ37" s="96"/>
      <c r="BK37" s="56">
        <f>BJ37*$D37*$E37*$F37*$I37*$BK$11</f>
        <v>0</v>
      </c>
      <c r="BL37" s="95"/>
      <c r="BM37" s="56">
        <f>BL37*$D37*$E37*$F37*$I37*$BM$11</f>
        <v>0</v>
      </c>
      <c r="BN37" s="96"/>
      <c r="BO37" s="56">
        <f>BN37*$D37*$E37*$F37*$I37*$BO$11</f>
        <v>0</v>
      </c>
      <c r="BP37" s="96"/>
      <c r="BQ37" s="56">
        <f>BP37*$D37*$E37*$F37*$I37*$BQ$11</f>
        <v>0</v>
      </c>
      <c r="BR37" s="95"/>
      <c r="BS37" s="56">
        <f>BR37*$D37*$E37*$F37*$I37*$BS$11</f>
        <v>0</v>
      </c>
      <c r="BT37" s="95">
        <v>1</v>
      </c>
      <c r="BU37" s="56">
        <f>BT37*$D37*$E37*$F37*$I37*$BU$11</f>
        <v>18900.671999999999</v>
      </c>
      <c r="BV37" s="95">
        <v>3</v>
      </c>
      <c r="BW37" s="56">
        <f>BV37*$D37*$E37*$F37*$I37*$BW$11</f>
        <v>56702.015999999996</v>
      </c>
      <c r="BX37" s="95"/>
      <c r="BY37" s="56">
        <f>BX37*$D37*$E37*$F37*$I37*$BY$11</f>
        <v>0</v>
      </c>
      <c r="BZ37" s="96"/>
      <c r="CA37" s="56">
        <f>BZ37*$D37*$E37*$F37*$I37*$CA$11</f>
        <v>0</v>
      </c>
      <c r="CB37" s="96"/>
      <c r="CC37" s="56">
        <f>CB37*$D37*$E37*$F37*$I37*$CC$11</f>
        <v>0</v>
      </c>
      <c r="CD37" s="95">
        <v>1</v>
      </c>
      <c r="CE37" s="56">
        <f>CD37*$D37*$E37*$F37*$I37*$CE$11</f>
        <v>18900.671999999999</v>
      </c>
      <c r="CF37" s="96"/>
      <c r="CG37" s="56">
        <f>CF37*$D37*$E37*$F37*$I37*$CG$11</f>
        <v>0</v>
      </c>
      <c r="CH37" s="96"/>
      <c r="CI37" s="56">
        <f>CH37*$D37*$E37*$F37*$I37*$CI$11</f>
        <v>0</v>
      </c>
      <c r="CJ37" s="95">
        <v>1</v>
      </c>
      <c r="CK37" s="56">
        <f>CJ37*$D37*$E37*$F37*$I37*$CK$11</f>
        <v>18900.671999999999</v>
      </c>
      <c r="CL37" s="96"/>
      <c r="CM37" s="56">
        <f>CL37*$D37*$E37*$F37*$I37*$CM$11</f>
        <v>0</v>
      </c>
      <c r="CN37" s="95"/>
      <c r="CO37" s="56">
        <f>CN37*$D37*$E37*$F37*$J37*$CO$11</f>
        <v>0</v>
      </c>
      <c r="CP37" s="95"/>
      <c r="CQ37" s="56">
        <f>CP37*$D37*$E37*$F37*$K37*$CQ$11</f>
        <v>0</v>
      </c>
      <c r="CR37" s="56"/>
      <c r="CS37" s="56">
        <f>CR37*D37*E37*F37</f>
        <v>0</v>
      </c>
      <c r="CT37" s="111">
        <f>SUM(N37+L37+X37+P37+R37+Z37+V37+T37+AB37+AF37+AD37+AH37+AJ37+AN37+BJ37+BP37+AL37+AX37+AZ37+CB37+CD37+BZ37+CF37+CH37+BT37+BV37+AP37+AR37+AT37+AV37+BL37+BN37+BR37+BB37+BD37+BF37+BH37+BX37+CJ37+CL37+CN37+CP37+CR37)</f>
        <v>17</v>
      </c>
      <c r="CU37" s="111">
        <f>SUM(O37+M37+Y37+Q37+S37+AA37+W37+U37+AC37+AG37+AE37+AI37+AK37+AO37+BK37+BQ37+AM37+AY37+BA37+CC37+CE37+CA37+CG37+CI37+BU37+BW37+AQ37+AS37+AU37+AW37+BM37+BO37+BS37+BC37+BE37+BG37+BI37+BY37+CK37+CM37+CO37+CQ37+CS37)</f>
        <v>286660.19199999998</v>
      </c>
    </row>
    <row r="38" spans="1:99" s="109" customFormat="1" x14ac:dyDescent="0.25">
      <c r="A38" s="107">
        <v>8</v>
      </c>
      <c r="B38" s="107"/>
      <c r="C38" s="37" t="s">
        <v>137</v>
      </c>
      <c r="D38" s="50">
        <v>11480</v>
      </c>
      <c r="E38" s="103">
        <v>9.23</v>
      </c>
      <c r="F38" s="39">
        <v>1</v>
      </c>
      <c r="G38" s="88"/>
      <c r="H38" s="108"/>
      <c r="I38" s="108"/>
      <c r="J38" s="108"/>
      <c r="K38" s="99">
        <v>2.57</v>
      </c>
      <c r="L38" s="105">
        <f t="shared" ref="L38" si="70">SUM(L39:L41)</f>
        <v>0</v>
      </c>
      <c r="M38" s="106">
        <f>SUM(M39:M41)</f>
        <v>0</v>
      </c>
      <c r="N38" s="106">
        <f t="shared" ref="N38:BR38" si="71">SUM(N39:N41)</f>
        <v>0</v>
      </c>
      <c r="O38" s="106">
        <f t="shared" si="71"/>
        <v>0</v>
      </c>
      <c r="P38" s="106">
        <f t="shared" si="71"/>
        <v>127</v>
      </c>
      <c r="Q38" s="106">
        <f>SUM(Q39:Q41)</f>
        <v>27978137.599999998</v>
      </c>
      <c r="R38" s="105">
        <f t="shared" ref="R38" si="72">SUM(R39:R41)</f>
        <v>0</v>
      </c>
      <c r="S38" s="106">
        <f>SUM(S39:S41)</f>
        <v>0</v>
      </c>
      <c r="T38" s="106">
        <f t="shared" ref="T38" si="73">SUM(T39:T41)</f>
        <v>0</v>
      </c>
      <c r="U38" s="106">
        <f>SUM(U39:U41)</f>
        <v>0</v>
      </c>
      <c r="V38" s="105">
        <f t="shared" ref="V38" si="74">SUM(V39:V41)</f>
        <v>0</v>
      </c>
      <c r="W38" s="105">
        <f>SUM(W39:W41)</f>
        <v>0</v>
      </c>
      <c r="X38" s="106">
        <f t="shared" ref="X38" si="75">SUM(X39:X41)</f>
        <v>0</v>
      </c>
      <c r="Y38" s="106">
        <f t="shared" si="71"/>
        <v>0</v>
      </c>
      <c r="Z38" s="105">
        <f t="shared" si="71"/>
        <v>0</v>
      </c>
      <c r="AA38" s="106">
        <f t="shared" si="71"/>
        <v>0</v>
      </c>
      <c r="AB38" s="106">
        <f t="shared" si="71"/>
        <v>0</v>
      </c>
      <c r="AC38" s="106">
        <f t="shared" si="71"/>
        <v>0</v>
      </c>
      <c r="AD38" s="106">
        <f t="shared" si="71"/>
        <v>0</v>
      </c>
      <c r="AE38" s="106">
        <f>SUM(AE39:AE41)</f>
        <v>0</v>
      </c>
      <c r="AF38" s="105">
        <f t="shared" ref="AF38" si="76">SUM(AF39:AF41)</f>
        <v>0</v>
      </c>
      <c r="AG38" s="106">
        <f t="shared" si="71"/>
        <v>0</v>
      </c>
      <c r="AH38" s="105">
        <f t="shared" si="71"/>
        <v>0</v>
      </c>
      <c r="AI38" s="106">
        <f t="shared" si="71"/>
        <v>0</v>
      </c>
      <c r="AJ38" s="105">
        <v>0</v>
      </c>
      <c r="AK38" s="106">
        <f t="shared" si="71"/>
        <v>0</v>
      </c>
      <c r="AL38" s="105">
        <f t="shared" si="71"/>
        <v>0</v>
      </c>
      <c r="AM38" s="105">
        <f>SUM(AM39:AM41)</f>
        <v>0</v>
      </c>
      <c r="AN38" s="106">
        <f t="shared" ref="AN38" si="77">SUM(AN39:AN41)</f>
        <v>0</v>
      </c>
      <c r="AO38" s="106">
        <f t="shared" si="71"/>
        <v>0</v>
      </c>
      <c r="AP38" s="106">
        <f t="shared" si="71"/>
        <v>0</v>
      </c>
      <c r="AQ38" s="106">
        <f>SUM(AQ39:AQ41)</f>
        <v>0</v>
      </c>
      <c r="AR38" s="106">
        <f t="shared" ref="AR38" si="78">SUM(AR39:AR41)</f>
        <v>0</v>
      </c>
      <c r="AS38" s="106">
        <f>SUM(AS39:AS41)</f>
        <v>0</v>
      </c>
      <c r="AT38" s="106">
        <f t="shared" ref="AT38" si="79">SUM(AT39:AT41)</f>
        <v>0</v>
      </c>
      <c r="AU38" s="106">
        <f>SUM(AU39:AU41)</f>
        <v>0</v>
      </c>
      <c r="AV38" s="106">
        <f t="shared" ref="AV38" si="80">SUM(AV39:AV41)</f>
        <v>0</v>
      </c>
      <c r="AW38" s="106">
        <f>SUM(AW39:AW41)</f>
        <v>0</v>
      </c>
      <c r="AX38" s="105">
        <f>SUM(AX39:AX41)</f>
        <v>0</v>
      </c>
      <c r="AY38" s="106">
        <f>SUM(AY39:AY41)</f>
        <v>0</v>
      </c>
      <c r="AZ38" s="106">
        <f>SUM(AZ39:AZ41)</f>
        <v>0</v>
      </c>
      <c r="BA38" s="106">
        <f>SUM(BA39:BA41)</f>
        <v>0</v>
      </c>
      <c r="BB38" s="106">
        <f t="shared" ref="BB38" si="81">SUM(BB39:BB41)</f>
        <v>0</v>
      </c>
      <c r="BC38" s="106">
        <f>SUM(BC39:BC41)</f>
        <v>0</v>
      </c>
      <c r="BD38" s="106">
        <f t="shared" ref="BD38" si="82">SUM(BD39:BD41)</f>
        <v>0</v>
      </c>
      <c r="BE38" s="106">
        <f>SUM(BE39:BE41)</f>
        <v>0</v>
      </c>
      <c r="BF38" s="106">
        <f t="shared" ref="BF38" si="83">SUM(BF39:BF41)</f>
        <v>0</v>
      </c>
      <c r="BG38" s="106">
        <f>SUM(BG39:BG41)</f>
        <v>0</v>
      </c>
      <c r="BH38" s="106">
        <f>SUM(BH39:BH41)</f>
        <v>0</v>
      </c>
      <c r="BI38" s="106">
        <f>SUM(BI39:BI41)</f>
        <v>0</v>
      </c>
      <c r="BJ38" s="106">
        <f t="shared" ref="BJ38" si="84">SUM(BJ39:BJ41)</f>
        <v>0</v>
      </c>
      <c r="BK38" s="106">
        <f t="shared" si="71"/>
        <v>0</v>
      </c>
      <c r="BL38" s="105">
        <f t="shared" si="71"/>
        <v>0</v>
      </c>
      <c r="BM38" s="106">
        <f>SUM(BM39:BM41)</f>
        <v>0</v>
      </c>
      <c r="BN38" s="106">
        <f t="shared" ref="BN38" si="85">SUM(BN39:BN41)</f>
        <v>0</v>
      </c>
      <c r="BO38" s="106">
        <f>SUM(BO39:BO41)</f>
        <v>0</v>
      </c>
      <c r="BP38" s="106">
        <f t="shared" ref="BP38" si="86">SUM(BP39:BP41)</f>
        <v>0</v>
      </c>
      <c r="BQ38" s="106">
        <f t="shared" si="71"/>
        <v>0</v>
      </c>
      <c r="BR38" s="105">
        <f t="shared" si="71"/>
        <v>0</v>
      </c>
      <c r="BS38" s="106">
        <f>SUM(BS39:BS41)</f>
        <v>0</v>
      </c>
      <c r="BT38" s="106">
        <f t="shared" ref="BT38:BU38" si="87">SUM(BT39:BT41)</f>
        <v>0</v>
      </c>
      <c r="BU38" s="106">
        <f t="shared" si="87"/>
        <v>0</v>
      </c>
      <c r="BV38" s="105">
        <f>SUM(BV39:BV41)</f>
        <v>0</v>
      </c>
      <c r="BW38" s="106">
        <f>SUM(BW39:BW41)</f>
        <v>0</v>
      </c>
      <c r="BX38" s="105">
        <f t="shared" ref="BX38" si="88">SUM(BX39:BX41)</f>
        <v>0</v>
      </c>
      <c r="BY38" s="106">
        <f>SUM(BY39:BY41)</f>
        <v>0</v>
      </c>
      <c r="BZ38" s="106">
        <f>SUM(BZ39:BZ41)</f>
        <v>0</v>
      </c>
      <c r="CA38" s="106">
        <f>SUM(CA39:CA41)</f>
        <v>0</v>
      </c>
      <c r="CB38" s="106">
        <f t="shared" ref="CB38:CU38" si="89">SUM(CB39:CB41)</f>
        <v>0</v>
      </c>
      <c r="CC38" s="106">
        <f t="shared" si="89"/>
        <v>0</v>
      </c>
      <c r="CD38" s="105">
        <f t="shared" si="89"/>
        <v>0</v>
      </c>
      <c r="CE38" s="106">
        <f t="shared" si="89"/>
        <v>0</v>
      </c>
      <c r="CF38" s="106">
        <f t="shared" si="89"/>
        <v>0</v>
      </c>
      <c r="CG38" s="106">
        <f t="shared" si="89"/>
        <v>0</v>
      </c>
      <c r="CH38" s="106">
        <f t="shared" si="89"/>
        <v>0</v>
      </c>
      <c r="CI38" s="106">
        <f t="shared" si="89"/>
        <v>0</v>
      </c>
      <c r="CJ38" s="105">
        <f t="shared" si="89"/>
        <v>0</v>
      </c>
      <c r="CK38" s="106">
        <f t="shared" si="89"/>
        <v>0</v>
      </c>
      <c r="CL38" s="106">
        <f t="shared" si="89"/>
        <v>0</v>
      </c>
      <c r="CM38" s="106">
        <f t="shared" si="89"/>
        <v>0</v>
      </c>
      <c r="CN38" s="105">
        <v>0</v>
      </c>
      <c r="CO38" s="106">
        <f t="shared" si="89"/>
        <v>0</v>
      </c>
      <c r="CP38" s="105">
        <f t="shared" si="89"/>
        <v>0</v>
      </c>
      <c r="CQ38" s="106">
        <f t="shared" si="89"/>
        <v>0</v>
      </c>
      <c r="CR38" s="106">
        <f t="shared" si="89"/>
        <v>0</v>
      </c>
      <c r="CS38" s="106">
        <f t="shared" si="89"/>
        <v>0</v>
      </c>
      <c r="CT38" s="106">
        <f t="shared" si="89"/>
        <v>127</v>
      </c>
      <c r="CU38" s="106">
        <f t="shared" si="89"/>
        <v>27978137.599999998</v>
      </c>
    </row>
    <row r="39" spans="1:99" s="1" customFormat="1" ht="30" x14ac:dyDescent="0.25">
      <c r="A39" s="35"/>
      <c r="B39" s="35">
        <v>14</v>
      </c>
      <c r="C39" s="49" t="s">
        <v>138</v>
      </c>
      <c r="D39" s="50">
        <v>11480</v>
      </c>
      <c r="E39" s="101">
        <v>14.23</v>
      </c>
      <c r="F39" s="52">
        <v>1</v>
      </c>
      <c r="G39" s="53"/>
      <c r="H39" s="50">
        <v>1.4</v>
      </c>
      <c r="I39" s="50">
        <v>1.68</v>
      </c>
      <c r="J39" s="50">
        <v>2.23</v>
      </c>
      <c r="K39" s="54">
        <v>2.57</v>
      </c>
      <c r="L39" s="55">
        <v>0</v>
      </c>
      <c r="M39" s="56">
        <f>SUM(L39*$D39*$E39*$F39*$H39*$M$11)</f>
        <v>0</v>
      </c>
      <c r="N39" s="57">
        <v>0</v>
      </c>
      <c r="O39" s="56">
        <f t="shared" si="14"/>
        <v>0</v>
      </c>
      <c r="P39" s="57">
        <v>113</v>
      </c>
      <c r="Q39" s="56">
        <f>SUM(P39*$D39*$E39*$F39*$H39*$Q$11)</f>
        <v>25843615.279999997</v>
      </c>
      <c r="R39" s="55">
        <v>0</v>
      </c>
      <c r="S39" s="56">
        <f>SUM(R39*$D39*$E39*$F39*$H39*$S$11)</f>
        <v>0</v>
      </c>
      <c r="T39" s="57">
        <v>0</v>
      </c>
      <c r="U39" s="56">
        <f>SUM(T39*$D39*$E39*$F39*$H39*$U$11)</f>
        <v>0</v>
      </c>
      <c r="V39" s="55"/>
      <c r="W39" s="58">
        <f>SUM(V39*$D39*$E39*$F39*$H39*$W$11)</f>
        <v>0</v>
      </c>
      <c r="X39" s="59"/>
      <c r="Y39" s="56">
        <f t="shared" si="15"/>
        <v>0</v>
      </c>
      <c r="Z39" s="55">
        <v>0</v>
      </c>
      <c r="AA39" s="56">
        <f>SUM(Z39*$D39*$E39*$F39*$H39*$AA$11)</f>
        <v>0</v>
      </c>
      <c r="AB39" s="57">
        <v>0</v>
      </c>
      <c r="AC39" s="56">
        <f>SUM(AB39*$D39*$E39*$F39*$H39*$AC$11)</f>
        <v>0</v>
      </c>
      <c r="AD39" s="57">
        <v>0</v>
      </c>
      <c r="AE39" s="56">
        <f>SUM(AD39*$D39*$E39*$F39*$H39*$AE$11)</f>
        <v>0</v>
      </c>
      <c r="AF39" s="55">
        <v>0</v>
      </c>
      <c r="AG39" s="56">
        <f>AF39*$D39*$E39*$F39*$I39*$AG$11</f>
        <v>0</v>
      </c>
      <c r="AH39" s="55">
        <v>0</v>
      </c>
      <c r="AI39" s="56">
        <f>AH39*$D39*$E39*$F39*$I39*$AI$11</f>
        <v>0</v>
      </c>
      <c r="AJ39" s="61"/>
      <c r="AK39" s="56">
        <f>SUM(AJ39*$D39*$E39*$F39*$H39*$AK$11)</f>
        <v>0</v>
      </c>
      <c r="AL39" s="55"/>
      <c r="AM39" s="58">
        <f>SUM(AL39*$D39*$E39*$F39*$H39*$AM$11)</f>
        <v>0</v>
      </c>
      <c r="AN39" s="57">
        <v>0</v>
      </c>
      <c r="AO39" s="56">
        <f>SUM(AN39*$D39*$E39*$F39*$H39*$AO$11)</f>
        <v>0</v>
      </c>
      <c r="AP39" s="57">
        <v>0</v>
      </c>
      <c r="AQ39" s="56">
        <f>SUM(AP39*$D39*$E39*$F39*$H39*$AQ$11)</f>
        <v>0</v>
      </c>
      <c r="AR39" s="57"/>
      <c r="AS39" s="56">
        <f>SUM(AR39*$D39*$E39*$F39*$H39*$AS$11)</f>
        <v>0</v>
      </c>
      <c r="AT39" s="57"/>
      <c r="AU39" s="56">
        <f>SUM(AT39*$D39*$E39*$F39*$H39*$AU$11)</f>
        <v>0</v>
      </c>
      <c r="AV39" s="57"/>
      <c r="AW39" s="56">
        <f>SUM(AV39*$D39*$E39*$F39*$H39*$AW$11)</f>
        <v>0</v>
      </c>
      <c r="AX39" s="55">
        <v>0</v>
      </c>
      <c r="AY39" s="56">
        <f>SUM(AX39*$D39*$E39*$F39*$H39*$AY$11)</f>
        <v>0</v>
      </c>
      <c r="AZ39" s="57">
        <v>0</v>
      </c>
      <c r="BA39" s="56">
        <f>SUM(AZ39*$D39*$E39*$F39*$H39*$BA$11)</f>
        <v>0</v>
      </c>
      <c r="BB39" s="57">
        <v>0</v>
      </c>
      <c r="BC39" s="56">
        <f>SUM(BB39*$D39*$E39*$F39*$H39*$BC$11)</f>
        <v>0</v>
      </c>
      <c r="BD39" s="57">
        <v>0</v>
      </c>
      <c r="BE39" s="56">
        <f>SUM(BD39*$D39*$E39*$F39*$H39*$BE$11)</f>
        <v>0</v>
      </c>
      <c r="BF39" s="57">
        <v>0</v>
      </c>
      <c r="BG39" s="56">
        <f>SUM(BF39*$D39*$E39*$F39*$H39*$BG$11)</f>
        <v>0</v>
      </c>
      <c r="BH39" s="57"/>
      <c r="BI39" s="56">
        <f>SUM(BH39*$D39*$E39*$F39*$H39*$BI$11)</f>
        <v>0</v>
      </c>
      <c r="BJ39" s="57">
        <v>0</v>
      </c>
      <c r="BK39" s="56">
        <f>BJ39*$D39*$E39*$F39*$I39*$BK$11</f>
        <v>0</v>
      </c>
      <c r="BL39" s="55">
        <v>0</v>
      </c>
      <c r="BM39" s="56">
        <f>BL39*$D39*$E39*$F39*$I39*$BM$11</f>
        <v>0</v>
      </c>
      <c r="BN39" s="57">
        <v>0</v>
      </c>
      <c r="BO39" s="56">
        <f>BN39*$D39*$E39*$F39*$I39*$BO$11</f>
        <v>0</v>
      </c>
      <c r="BP39" s="57">
        <v>0</v>
      </c>
      <c r="BQ39" s="56">
        <f>BP39*$D39*$E39*$F39*$I39*$BQ$11</f>
        <v>0</v>
      </c>
      <c r="BR39" s="55">
        <v>0</v>
      </c>
      <c r="BS39" s="56">
        <f>BR39*$D39*$E39*$F39*$I39*$BS$11</f>
        <v>0</v>
      </c>
      <c r="BT39" s="55">
        <v>0</v>
      </c>
      <c r="BU39" s="56">
        <f>BT39*$D39*$E39*$F39*$I39*$BU$11</f>
        <v>0</v>
      </c>
      <c r="BV39" s="55">
        <v>0</v>
      </c>
      <c r="BW39" s="56">
        <f>BV39*$D39*$E39*$F39*$I39*$BW$11</f>
        <v>0</v>
      </c>
      <c r="BX39" s="55"/>
      <c r="BY39" s="56">
        <f>BX39*$D39*$E39*$F39*$I39*$BY$11</f>
        <v>0</v>
      </c>
      <c r="BZ39" s="57">
        <v>0</v>
      </c>
      <c r="CA39" s="56">
        <f>BZ39*$D39*$E39*$F39*$I39*$CA$11</f>
        <v>0</v>
      </c>
      <c r="CB39" s="57">
        <v>0</v>
      </c>
      <c r="CC39" s="56">
        <f>CB39*$D39*$E39*$F39*$I39*$CC$11</f>
        <v>0</v>
      </c>
      <c r="CD39" s="55">
        <v>0</v>
      </c>
      <c r="CE39" s="56">
        <f>CD39*$D39*$E39*$F39*$I39*$CE$11</f>
        <v>0</v>
      </c>
      <c r="CF39" s="57">
        <v>0</v>
      </c>
      <c r="CG39" s="56">
        <f>CF39*$D39*$E39*$F39*$I39*$CG$11</f>
        <v>0</v>
      </c>
      <c r="CH39" s="57"/>
      <c r="CI39" s="56">
        <f>CH39*$D39*$E39*$F39*$I39*$CI$11</f>
        <v>0</v>
      </c>
      <c r="CJ39" s="55"/>
      <c r="CK39" s="56">
        <f>CJ39*$D39*$E39*$F39*$I39*$CK$11</f>
        <v>0</v>
      </c>
      <c r="CL39" s="57">
        <v>0</v>
      </c>
      <c r="CM39" s="56">
        <f>CL39*$D39*$E39*$F39*$I39*$CM$11</f>
        <v>0</v>
      </c>
      <c r="CN39" s="55">
        <v>0</v>
      </c>
      <c r="CO39" s="56">
        <f>CN39*$D39*$E39*$F39*$J39*$CO$11</f>
        <v>0</v>
      </c>
      <c r="CP39" s="55">
        <v>0</v>
      </c>
      <c r="CQ39" s="56">
        <f>CP39*$D39*$E39*$F39*$K39*$CQ$11</f>
        <v>0</v>
      </c>
      <c r="CR39" s="56"/>
      <c r="CS39" s="56">
        <f>CR39*D39*E39*F39</f>
        <v>0</v>
      </c>
      <c r="CT39" s="111">
        <f t="shared" ref="CT39:CU41" si="90">SUM(N39+L39+X39+P39+R39+Z39+V39+T39+AB39+AF39+AD39+AH39+AJ39+AN39+BJ39+BP39+AL39+AX39+AZ39+CB39+CD39+BZ39+CF39+CH39+BT39+BV39+AP39+AR39+AT39+AV39+BL39+BN39+BR39+BB39+BD39+BF39+BH39+BX39+CJ39+CL39+CN39+CP39+CR39)</f>
        <v>113</v>
      </c>
      <c r="CU39" s="111">
        <f t="shared" si="90"/>
        <v>25843615.279999997</v>
      </c>
    </row>
    <row r="40" spans="1:99" s="1" customFormat="1" ht="60" x14ac:dyDescent="0.25">
      <c r="A40" s="35"/>
      <c r="B40" s="35">
        <v>15</v>
      </c>
      <c r="C40" s="49" t="s">
        <v>139</v>
      </c>
      <c r="D40" s="50">
        <v>11480</v>
      </c>
      <c r="E40" s="101">
        <v>10.34</v>
      </c>
      <c r="F40" s="52">
        <v>1</v>
      </c>
      <c r="G40" s="53"/>
      <c r="H40" s="50">
        <v>1.4</v>
      </c>
      <c r="I40" s="50">
        <v>1.68</v>
      </c>
      <c r="J40" s="50">
        <v>2.23</v>
      </c>
      <c r="K40" s="54">
        <v>2.57</v>
      </c>
      <c r="L40" s="95"/>
      <c r="M40" s="56">
        <f>SUM(L40*$D40*$E40*$F40*$H40*$M$11)</f>
        <v>0</v>
      </c>
      <c r="N40" s="96"/>
      <c r="O40" s="56">
        <f t="shared" si="14"/>
        <v>0</v>
      </c>
      <c r="P40" s="96">
        <v>9</v>
      </c>
      <c r="Q40" s="56">
        <f>SUM(P40*$D40*$E40*$F40*$H40*$Q$11)</f>
        <v>1495660.32</v>
      </c>
      <c r="R40" s="95"/>
      <c r="S40" s="56">
        <f>SUM(R40*$D40*$E40*$F40*$H40*$S$11)</f>
        <v>0</v>
      </c>
      <c r="T40" s="96"/>
      <c r="U40" s="56">
        <f>SUM(T40*$D40*$E40*$F40*$H40*$U$11)</f>
        <v>0</v>
      </c>
      <c r="V40" s="55"/>
      <c r="W40" s="58">
        <f>SUM(V40*$D40*$E40*$F40*$H40*$W$11)</f>
        <v>0</v>
      </c>
      <c r="X40" s="59"/>
      <c r="Y40" s="56">
        <f t="shared" si="15"/>
        <v>0</v>
      </c>
      <c r="Z40" s="95"/>
      <c r="AA40" s="56">
        <f>SUM(Z40*$D40*$E40*$F40*$H40*$AA$11)</f>
        <v>0</v>
      </c>
      <c r="AB40" s="96"/>
      <c r="AC40" s="56">
        <f>SUM(AB40*$D40*$E40*$F40*$H40*$AC$11)</f>
        <v>0</v>
      </c>
      <c r="AD40" s="96"/>
      <c r="AE40" s="56">
        <f>SUM(AD40*$D40*$E40*$F40*$H40*$AE$11)</f>
        <v>0</v>
      </c>
      <c r="AF40" s="95"/>
      <c r="AG40" s="56">
        <f>AF40*$D40*$E40*$F40*$I40*$AG$11</f>
        <v>0</v>
      </c>
      <c r="AH40" s="95"/>
      <c r="AI40" s="56">
        <f>AH40*$D40*$E40*$F40*$I40*$AI$11</f>
        <v>0</v>
      </c>
      <c r="AJ40" s="61"/>
      <c r="AK40" s="56">
        <f>SUM(AJ40*$D40*$E40*$F40*$H40*$AK$11)</f>
        <v>0</v>
      </c>
      <c r="AL40" s="95"/>
      <c r="AM40" s="58">
        <f>SUM(AL40*$D40*$E40*$F40*$H40*$AM$11)</f>
        <v>0</v>
      </c>
      <c r="AN40" s="96"/>
      <c r="AO40" s="56">
        <f>SUM(AN40*$D40*$E40*$F40*$H40*$AO$11)</f>
        <v>0</v>
      </c>
      <c r="AP40" s="96"/>
      <c r="AQ40" s="56">
        <f>SUM(AP40*$D40*$E40*$F40*$H40*$AQ$11)</f>
        <v>0</v>
      </c>
      <c r="AR40" s="96"/>
      <c r="AS40" s="56">
        <f>SUM(AR40*$D40*$E40*$F40*$H40*$AS$11)</f>
        <v>0</v>
      </c>
      <c r="AT40" s="96"/>
      <c r="AU40" s="56">
        <f>SUM(AT40*$D40*$E40*$F40*$H40*$AU$11)</f>
        <v>0</v>
      </c>
      <c r="AV40" s="96"/>
      <c r="AW40" s="56">
        <f>SUM(AV40*$D40*$E40*$F40*$H40*$AW$11)</f>
        <v>0</v>
      </c>
      <c r="AX40" s="95"/>
      <c r="AY40" s="56">
        <f>SUM(AX40*$D40*$E40*$F40*$H40*$AY$11)</f>
        <v>0</v>
      </c>
      <c r="AZ40" s="96"/>
      <c r="BA40" s="56">
        <f>SUM(AZ40*$D40*$E40*$F40*$H40*$BA$11)</f>
        <v>0</v>
      </c>
      <c r="BB40" s="96"/>
      <c r="BC40" s="56">
        <f>SUM(BB40*$D40*$E40*$F40*$H40*$BC$11)</f>
        <v>0</v>
      </c>
      <c r="BD40" s="96"/>
      <c r="BE40" s="56">
        <f>SUM(BD40*$D40*$E40*$F40*$H40*$BE$11)</f>
        <v>0</v>
      </c>
      <c r="BF40" s="96"/>
      <c r="BG40" s="56">
        <f>SUM(BF40*$D40*$E40*$F40*$H40*$BG$11)</f>
        <v>0</v>
      </c>
      <c r="BH40" s="96"/>
      <c r="BI40" s="56">
        <f>SUM(BH40*$D40*$E40*$F40*$H40*$BI$11)</f>
        <v>0</v>
      </c>
      <c r="BJ40" s="96"/>
      <c r="BK40" s="56">
        <f>BJ40*$D40*$E40*$F40*$I40*$BK$11</f>
        <v>0</v>
      </c>
      <c r="BL40" s="95"/>
      <c r="BM40" s="56">
        <f>BL40*$D40*$E40*$F40*$I40*$BM$11</f>
        <v>0</v>
      </c>
      <c r="BN40" s="96"/>
      <c r="BO40" s="56">
        <f>BN40*$D40*$E40*$F40*$I40*$BO$11</f>
        <v>0</v>
      </c>
      <c r="BP40" s="96"/>
      <c r="BQ40" s="56">
        <f>BP40*$D40*$E40*$F40*$I40*$BQ$11</f>
        <v>0</v>
      </c>
      <c r="BR40" s="95"/>
      <c r="BS40" s="56">
        <f>BR40*$D40*$E40*$F40*$I40*$BS$11</f>
        <v>0</v>
      </c>
      <c r="BT40" s="95"/>
      <c r="BU40" s="56">
        <f>BT40*$D40*$E40*$F40*$I40*$BU$11</f>
        <v>0</v>
      </c>
      <c r="BV40" s="95"/>
      <c r="BW40" s="56">
        <f>BV40*$D40*$E40*$F40*$I40*$BW$11</f>
        <v>0</v>
      </c>
      <c r="BX40" s="95"/>
      <c r="BY40" s="56">
        <f>BX40*$D40*$E40*$F40*$I40*$BY$11</f>
        <v>0</v>
      </c>
      <c r="BZ40" s="96"/>
      <c r="CA40" s="56">
        <f>BZ40*$D40*$E40*$F40*$I40*$CA$11</f>
        <v>0</v>
      </c>
      <c r="CB40" s="96"/>
      <c r="CC40" s="56">
        <f>CB40*$D40*$E40*$F40*$I40*$CC$11</f>
        <v>0</v>
      </c>
      <c r="CD40" s="95"/>
      <c r="CE40" s="56">
        <f>CD40*$D40*$E40*$F40*$I40*$CE$11</f>
        <v>0</v>
      </c>
      <c r="CF40" s="96"/>
      <c r="CG40" s="56">
        <f>CF40*$D40*$E40*$F40*$I40*$CG$11</f>
        <v>0</v>
      </c>
      <c r="CH40" s="96"/>
      <c r="CI40" s="56">
        <f>CH40*$D40*$E40*$F40*$I40*$CI$11</f>
        <v>0</v>
      </c>
      <c r="CJ40" s="95"/>
      <c r="CK40" s="56">
        <f>CJ40*$D40*$E40*$F40*$I40*$CK$11</f>
        <v>0</v>
      </c>
      <c r="CL40" s="96"/>
      <c r="CM40" s="56">
        <f>CL40*$D40*$E40*$F40*$I40*$CM$11</f>
        <v>0</v>
      </c>
      <c r="CN40" s="95"/>
      <c r="CO40" s="56">
        <f>CN40*$D40*$E40*$F40*$J40*$CO$11</f>
        <v>0</v>
      </c>
      <c r="CP40" s="95"/>
      <c r="CQ40" s="56">
        <f>CP40*$D40*$E40*$F40*$K40*$CQ$11</f>
        <v>0</v>
      </c>
      <c r="CR40" s="56"/>
      <c r="CS40" s="56">
        <f>CR40*D40*E40*F40</f>
        <v>0</v>
      </c>
      <c r="CT40" s="111">
        <f t="shared" si="90"/>
        <v>9</v>
      </c>
      <c r="CU40" s="111">
        <f t="shared" si="90"/>
        <v>1495660.32</v>
      </c>
    </row>
    <row r="41" spans="1:99" s="1" customFormat="1" ht="60" x14ac:dyDescent="0.25">
      <c r="A41" s="35"/>
      <c r="B41" s="35">
        <v>16</v>
      </c>
      <c r="C41" s="79" t="s">
        <v>140</v>
      </c>
      <c r="D41" s="50">
        <v>11480</v>
      </c>
      <c r="E41" s="51">
        <v>7.95</v>
      </c>
      <c r="F41" s="52">
        <v>1</v>
      </c>
      <c r="G41" s="53"/>
      <c r="H41" s="50">
        <v>1.4</v>
      </c>
      <c r="I41" s="50">
        <v>1.68</v>
      </c>
      <c r="J41" s="50">
        <v>2.23</v>
      </c>
      <c r="K41" s="54">
        <v>2.57</v>
      </c>
      <c r="L41" s="95"/>
      <c r="M41" s="56">
        <f>SUM(L41*$D41*$E41*$F41*$H41*$M$11)</f>
        <v>0</v>
      </c>
      <c r="N41" s="96"/>
      <c r="O41" s="56">
        <f t="shared" si="14"/>
        <v>0</v>
      </c>
      <c r="P41" s="96">
        <v>5</v>
      </c>
      <c r="Q41" s="56">
        <f>SUM(P41*$D41*$E41*$F41*$H41*$Q$11)</f>
        <v>638862</v>
      </c>
      <c r="R41" s="95"/>
      <c r="S41" s="56">
        <f>SUM(R41*$D41*$E41*$F41*$H41*$S$11)</f>
        <v>0</v>
      </c>
      <c r="T41" s="96"/>
      <c r="U41" s="56">
        <f>SUM(T41*$D41*$E41*$F41*$H41*$U$11)</f>
        <v>0</v>
      </c>
      <c r="V41" s="55"/>
      <c r="W41" s="58">
        <f>SUM(V41*$D41*$E41*$F41*$H41*$W$11)</f>
        <v>0</v>
      </c>
      <c r="X41" s="59"/>
      <c r="Y41" s="56">
        <f t="shared" si="15"/>
        <v>0</v>
      </c>
      <c r="Z41" s="95"/>
      <c r="AA41" s="56">
        <f>SUM(Z41*$D41*$E41*$F41*$H41*$AA$11)</f>
        <v>0</v>
      </c>
      <c r="AB41" s="96"/>
      <c r="AC41" s="56">
        <f>SUM(AB41*$D41*$E41*$F41*$H41*$AC$11)</f>
        <v>0</v>
      </c>
      <c r="AD41" s="96"/>
      <c r="AE41" s="56">
        <f>SUM(AD41*$D41*$E41*$F41*$H41*$AE$11)</f>
        <v>0</v>
      </c>
      <c r="AF41" s="95"/>
      <c r="AG41" s="56">
        <f>AF41*$D41*$E41*$F41*$I41*$AG$11</f>
        <v>0</v>
      </c>
      <c r="AH41" s="95"/>
      <c r="AI41" s="56">
        <f>AH41*$D41*$E41*$F41*$I41*$AI$11</f>
        <v>0</v>
      </c>
      <c r="AJ41" s="61"/>
      <c r="AK41" s="56">
        <f>SUM(AJ41*$D41*$E41*$F41*$H41*$AK$11)</f>
        <v>0</v>
      </c>
      <c r="AL41" s="95"/>
      <c r="AM41" s="58">
        <f>SUM(AL41*$D41*$E41*$F41*$H41*$AM$11)</f>
        <v>0</v>
      </c>
      <c r="AN41" s="96"/>
      <c r="AO41" s="56">
        <f>SUM(AN41*$D41*$E41*$F41*$H41*$AO$11)</f>
        <v>0</v>
      </c>
      <c r="AP41" s="96"/>
      <c r="AQ41" s="56">
        <f>SUM(AP41*$D41*$E41*$F41*$H41*$AQ$11)</f>
        <v>0</v>
      </c>
      <c r="AR41" s="96"/>
      <c r="AS41" s="56">
        <f>SUM(AR41*$D41*$E41*$F41*$H41*$AS$11)</f>
        <v>0</v>
      </c>
      <c r="AT41" s="96"/>
      <c r="AU41" s="56">
        <f>SUM(AT41*$D41*$E41*$F41*$H41*$AU$11)</f>
        <v>0</v>
      </c>
      <c r="AV41" s="96"/>
      <c r="AW41" s="56">
        <f>SUM(AV41*$D41*$E41*$F41*$H41*$AW$11)</f>
        <v>0</v>
      </c>
      <c r="AX41" s="95"/>
      <c r="AY41" s="56">
        <f>SUM(AX41*$D41*$E41*$F41*$H41*$AY$11)</f>
        <v>0</v>
      </c>
      <c r="AZ41" s="96"/>
      <c r="BA41" s="56">
        <f>SUM(AZ41*$D41*$E41*$F41*$H41*$BA$11)</f>
        <v>0</v>
      </c>
      <c r="BB41" s="96"/>
      <c r="BC41" s="56">
        <f>SUM(BB41*$D41*$E41*$F41*$H41*$BC$11)</f>
        <v>0</v>
      </c>
      <c r="BD41" s="96"/>
      <c r="BE41" s="56">
        <f>SUM(BD41*$D41*$E41*$F41*$H41*$BE$11)</f>
        <v>0</v>
      </c>
      <c r="BF41" s="96"/>
      <c r="BG41" s="56">
        <f>SUM(BF41*$D41*$E41*$F41*$H41*$BG$11)</f>
        <v>0</v>
      </c>
      <c r="BH41" s="96"/>
      <c r="BI41" s="56">
        <f>SUM(BH41*$D41*$E41*$F41*$H41*$BI$11)</f>
        <v>0</v>
      </c>
      <c r="BJ41" s="96"/>
      <c r="BK41" s="56">
        <f>BJ41*$D41*$E41*$F41*$I41*$BK$11</f>
        <v>0</v>
      </c>
      <c r="BL41" s="95"/>
      <c r="BM41" s="56">
        <f>BL41*$D41*$E41*$F41*$I41*$BM$11</f>
        <v>0</v>
      </c>
      <c r="BN41" s="96"/>
      <c r="BO41" s="56">
        <f>BN41*$D41*$E41*$F41*$I41*$BO$11</f>
        <v>0</v>
      </c>
      <c r="BP41" s="96"/>
      <c r="BQ41" s="56">
        <f>BP41*$D41*$E41*$F41*$I41*$BQ$11</f>
        <v>0</v>
      </c>
      <c r="BR41" s="95"/>
      <c r="BS41" s="56">
        <f>BR41*$D41*$E41*$F41*$I41*$BS$11</f>
        <v>0</v>
      </c>
      <c r="BT41" s="95"/>
      <c r="BU41" s="56">
        <f>BT41*$D41*$E41*$F41*$I41*$BU$11</f>
        <v>0</v>
      </c>
      <c r="BV41" s="95"/>
      <c r="BW41" s="56">
        <f>BV41*$D41*$E41*$F41*$I41*$BW$11</f>
        <v>0</v>
      </c>
      <c r="BX41" s="95"/>
      <c r="BY41" s="56">
        <f>BX41*$D41*$E41*$F41*$I41*$BY$11</f>
        <v>0</v>
      </c>
      <c r="BZ41" s="96"/>
      <c r="CA41" s="56">
        <f>BZ41*$D41*$E41*$F41*$I41*$CA$11</f>
        <v>0</v>
      </c>
      <c r="CB41" s="96"/>
      <c r="CC41" s="56">
        <f>CB41*$D41*$E41*$F41*$I41*$CC$11</f>
        <v>0</v>
      </c>
      <c r="CD41" s="95"/>
      <c r="CE41" s="56">
        <f>CD41*$D41*$E41*$F41*$I41*$CE$11</f>
        <v>0</v>
      </c>
      <c r="CF41" s="96"/>
      <c r="CG41" s="56">
        <f>CF41*$D41*$E41*$F41*$I41*$CG$11</f>
        <v>0</v>
      </c>
      <c r="CH41" s="96"/>
      <c r="CI41" s="56">
        <f>CH41*$D41*$E41*$F41*$I41*$CI$11</f>
        <v>0</v>
      </c>
      <c r="CJ41" s="95"/>
      <c r="CK41" s="56">
        <f>CJ41*$D41*$E41*$F41*$I41*$CK$11</f>
        <v>0</v>
      </c>
      <c r="CL41" s="96"/>
      <c r="CM41" s="56">
        <f>CL41*$D41*$E41*$F41*$I41*$CM$11</f>
        <v>0</v>
      </c>
      <c r="CN41" s="95"/>
      <c r="CO41" s="56">
        <f>CN41*$D41*$E41*$F41*$J41*$CO$11</f>
        <v>0</v>
      </c>
      <c r="CP41" s="95"/>
      <c r="CQ41" s="56">
        <f>CP41*$D41*$E41*$F41*$K41*$CQ$11</f>
        <v>0</v>
      </c>
      <c r="CR41" s="56"/>
      <c r="CS41" s="56">
        <f>CR41*D41*E41*F41</f>
        <v>0</v>
      </c>
      <c r="CT41" s="111">
        <f t="shared" si="90"/>
        <v>5</v>
      </c>
      <c r="CU41" s="111">
        <f t="shared" si="90"/>
        <v>638862</v>
      </c>
    </row>
    <row r="42" spans="1:99" s="109" customFormat="1" x14ac:dyDescent="0.25">
      <c r="A42" s="107">
        <v>9</v>
      </c>
      <c r="B42" s="107"/>
      <c r="C42" s="37" t="s">
        <v>141</v>
      </c>
      <c r="D42" s="50">
        <v>11480</v>
      </c>
      <c r="E42" s="103">
        <v>1.42</v>
      </c>
      <c r="F42" s="39">
        <v>1</v>
      </c>
      <c r="G42" s="88"/>
      <c r="H42" s="108"/>
      <c r="I42" s="108"/>
      <c r="J42" s="108"/>
      <c r="K42" s="99">
        <v>2.57</v>
      </c>
      <c r="L42" s="105">
        <f t="shared" ref="L42" si="91">SUM(L43:L44)</f>
        <v>0</v>
      </c>
      <c r="M42" s="106">
        <f>SUM(M43:M44)</f>
        <v>0</v>
      </c>
      <c r="N42" s="106">
        <f t="shared" ref="N42:BR42" si="92">SUM(N43:N44)</f>
        <v>0</v>
      </c>
      <c r="O42" s="106">
        <f t="shared" si="92"/>
        <v>0</v>
      </c>
      <c r="P42" s="106">
        <f t="shared" si="92"/>
        <v>0</v>
      </c>
      <c r="Q42" s="106">
        <f>SUM(Q43:Q44)</f>
        <v>0</v>
      </c>
      <c r="R42" s="105">
        <f t="shared" ref="R42" si="93">SUM(R43:R44)</f>
        <v>0</v>
      </c>
      <c r="S42" s="106">
        <f>SUM(S43:S44)</f>
        <v>0</v>
      </c>
      <c r="T42" s="106">
        <f t="shared" ref="T42" si="94">SUM(T43:T44)</f>
        <v>0</v>
      </c>
      <c r="U42" s="106">
        <f>SUM(U43:U44)</f>
        <v>0</v>
      </c>
      <c r="V42" s="105">
        <f t="shared" ref="V42" si="95">SUM(V43:V44)</f>
        <v>0</v>
      </c>
      <c r="W42" s="105">
        <f>SUM(W43:W44)</f>
        <v>0</v>
      </c>
      <c r="X42" s="106">
        <f t="shared" ref="X42" si="96">SUM(X43:X44)</f>
        <v>0</v>
      </c>
      <c r="Y42" s="106">
        <f t="shared" si="92"/>
        <v>0</v>
      </c>
      <c r="Z42" s="105">
        <f t="shared" si="92"/>
        <v>0</v>
      </c>
      <c r="AA42" s="106">
        <f t="shared" si="92"/>
        <v>0</v>
      </c>
      <c r="AB42" s="106">
        <f t="shared" si="92"/>
        <v>0</v>
      </c>
      <c r="AC42" s="106">
        <f t="shared" si="92"/>
        <v>0</v>
      </c>
      <c r="AD42" s="106">
        <f t="shared" si="92"/>
        <v>0</v>
      </c>
      <c r="AE42" s="106">
        <f>SUM(AE43:AE44)</f>
        <v>0</v>
      </c>
      <c r="AF42" s="105">
        <f t="shared" ref="AF42" si="97">SUM(AF43:AF44)</f>
        <v>0</v>
      </c>
      <c r="AG42" s="106">
        <f t="shared" si="92"/>
        <v>0</v>
      </c>
      <c r="AH42" s="105">
        <f t="shared" si="92"/>
        <v>0</v>
      </c>
      <c r="AI42" s="106">
        <f t="shared" si="92"/>
        <v>0</v>
      </c>
      <c r="AJ42" s="105">
        <v>0</v>
      </c>
      <c r="AK42" s="106">
        <f t="shared" si="92"/>
        <v>0</v>
      </c>
      <c r="AL42" s="105">
        <f t="shared" si="92"/>
        <v>0</v>
      </c>
      <c r="AM42" s="105">
        <f>SUM(AM43:AM44)</f>
        <v>0</v>
      </c>
      <c r="AN42" s="106">
        <f t="shared" ref="AN42" si="98">SUM(AN43:AN44)</f>
        <v>0</v>
      </c>
      <c r="AO42" s="106">
        <f t="shared" si="92"/>
        <v>0</v>
      </c>
      <c r="AP42" s="106">
        <f t="shared" si="92"/>
        <v>0</v>
      </c>
      <c r="AQ42" s="106">
        <f>SUM(AQ43:AQ44)</f>
        <v>0</v>
      </c>
      <c r="AR42" s="106">
        <f t="shared" ref="AR42" si="99">SUM(AR43:AR44)</f>
        <v>0</v>
      </c>
      <c r="AS42" s="106">
        <f>SUM(AS43:AS44)</f>
        <v>0</v>
      </c>
      <c r="AT42" s="106">
        <f t="shared" ref="AT42" si="100">SUM(AT43:AT44)</f>
        <v>0</v>
      </c>
      <c r="AU42" s="106">
        <f>SUM(AU43:AU44)</f>
        <v>0</v>
      </c>
      <c r="AV42" s="106">
        <f t="shared" ref="AV42" si="101">SUM(AV43:AV44)</f>
        <v>0</v>
      </c>
      <c r="AW42" s="106">
        <f>SUM(AW43:AW44)</f>
        <v>0</v>
      </c>
      <c r="AX42" s="105">
        <f>SUM(AX43:AX44)</f>
        <v>0</v>
      </c>
      <c r="AY42" s="106">
        <f>SUM(AY43:AY44)</f>
        <v>0</v>
      </c>
      <c r="AZ42" s="106">
        <f>SUM(AZ43:AZ44)</f>
        <v>0</v>
      </c>
      <c r="BA42" s="106">
        <f>SUM(BA43:BA44)</f>
        <v>0</v>
      </c>
      <c r="BB42" s="106">
        <f t="shared" ref="BB42" si="102">SUM(BB43:BB44)</f>
        <v>0</v>
      </c>
      <c r="BC42" s="106">
        <f>SUM(BC43:BC44)</f>
        <v>0</v>
      </c>
      <c r="BD42" s="106">
        <f t="shared" ref="BD42" si="103">SUM(BD43:BD44)</f>
        <v>0</v>
      </c>
      <c r="BE42" s="106">
        <f>SUM(BE43:BE44)</f>
        <v>0</v>
      </c>
      <c r="BF42" s="106">
        <f t="shared" ref="BF42" si="104">SUM(BF43:BF44)</f>
        <v>0</v>
      </c>
      <c r="BG42" s="106">
        <f>SUM(BG43:BG44)</f>
        <v>0</v>
      </c>
      <c r="BH42" s="106">
        <f>SUM(BH43:BH44)</f>
        <v>0</v>
      </c>
      <c r="BI42" s="106">
        <f>SUM(BI43:BI44)</f>
        <v>0</v>
      </c>
      <c r="BJ42" s="106">
        <f t="shared" ref="BJ42" si="105">SUM(BJ43:BJ44)</f>
        <v>0</v>
      </c>
      <c r="BK42" s="106">
        <f t="shared" si="92"/>
        <v>0</v>
      </c>
      <c r="BL42" s="105">
        <f t="shared" si="92"/>
        <v>0</v>
      </c>
      <c r="BM42" s="106">
        <f>SUM(BM43:BM44)</f>
        <v>0</v>
      </c>
      <c r="BN42" s="106">
        <f t="shared" ref="BN42" si="106">SUM(BN43:BN44)</f>
        <v>0</v>
      </c>
      <c r="BO42" s="106">
        <f>SUM(BO43:BO44)</f>
        <v>0</v>
      </c>
      <c r="BP42" s="106">
        <f t="shared" ref="BP42" si="107">SUM(BP43:BP44)</f>
        <v>0</v>
      </c>
      <c r="BQ42" s="106">
        <f t="shared" si="92"/>
        <v>0</v>
      </c>
      <c r="BR42" s="105">
        <f t="shared" si="92"/>
        <v>0</v>
      </c>
      <c r="BS42" s="106">
        <f>SUM(BS43:BS44)</f>
        <v>0</v>
      </c>
      <c r="BT42" s="106">
        <f t="shared" ref="BT42:BU42" si="108">SUM(BT43:BT44)</f>
        <v>3</v>
      </c>
      <c r="BU42" s="106">
        <f t="shared" si="108"/>
        <v>79845.695999999996</v>
      </c>
      <c r="BV42" s="105">
        <f>SUM(BV43:BV44)</f>
        <v>0</v>
      </c>
      <c r="BW42" s="106">
        <f>SUM(BW43:BW44)</f>
        <v>0</v>
      </c>
      <c r="BX42" s="105">
        <f t="shared" ref="BX42" si="109">SUM(BX43:BX44)</f>
        <v>0</v>
      </c>
      <c r="BY42" s="106">
        <f>SUM(BY43:BY44)</f>
        <v>0</v>
      </c>
      <c r="BZ42" s="106">
        <f>SUM(BZ43:BZ44)</f>
        <v>1</v>
      </c>
      <c r="CA42" s="106">
        <f>SUM(CA43:CA44)</f>
        <v>26615.232</v>
      </c>
      <c r="CB42" s="106">
        <f t="shared" ref="CB42:CU42" si="110">SUM(CB43:CB44)</f>
        <v>0</v>
      </c>
      <c r="CC42" s="106">
        <f t="shared" si="110"/>
        <v>0</v>
      </c>
      <c r="CD42" s="105">
        <f t="shared" si="110"/>
        <v>0</v>
      </c>
      <c r="CE42" s="106">
        <f t="shared" si="110"/>
        <v>0</v>
      </c>
      <c r="CF42" s="106">
        <f t="shared" si="110"/>
        <v>0</v>
      </c>
      <c r="CG42" s="106">
        <f t="shared" si="110"/>
        <v>0</v>
      </c>
      <c r="CH42" s="106">
        <f t="shared" si="110"/>
        <v>0</v>
      </c>
      <c r="CI42" s="106">
        <f t="shared" si="110"/>
        <v>0</v>
      </c>
      <c r="CJ42" s="105">
        <f t="shared" si="110"/>
        <v>0</v>
      </c>
      <c r="CK42" s="106">
        <f t="shared" si="110"/>
        <v>0</v>
      </c>
      <c r="CL42" s="106">
        <f t="shared" si="110"/>
        <v>0</v>
      </c>
      <c r="CM42" s="106">
        <f t="shared" si="110"/>
        <v>0</v>
      </c>
      <c r="CN42" s="105">
        <v>0</v>
      </c>
      <c r="CO42" s="106">
        <f t="shared" si="110"/>
        <v>0</v>
      </c>
      <c r="CP42" s="105">
        <f t="shared" si="110"/>
        <v>0</v>
      </c>
      <c r="CQ42" s="106">
        <f t="shared" si="110"/>
        <v>0</v>
      </c>
      <c r="CR42" s="106">
        <f t="shared" si="110"/>
        <v>0</v>
      </c>
      <c r="CS42" s="106">
        <f t="shared" si="110"/>
        <v>0</v>
      </c>
      <c r="CT42" s="106">
        <f t="shared" si="110"/>
        <v>4</v>
      </c>
      <c r="CU42" s="106">
        <f t="shared" si="110"/>
        <v>106460.928</v>
      </c>
    </row>
    <row r="43" spans="1:99" s="1" customFormat="1" ht="30" x14ac:dyDescent="0.25">
      <c r="A43" s="35"/>
      <c r="B43" s="35">
        <v>17</v>
      </c>
      <c r="C43" s="79" t="s">
        <v>142</v>
      </c>
      <c r="D43" s="50">
        <v>11480</v>
      </c>
      <c r="E43" s="51">
        <v>1.38</v>
      </c>
      <c r="F43" s="143">
        <v>1</v>
      </c>
      <c r="G43" s="143"/>
      <c r="H43" s="50">
        <v>1.4</v>
      </c>
      <c r="I43" s="50">
        <v>1.68</v>
      </c>
      <c r="J43" s="50">
        <v>2.23</v>
      </c>
      <c r="K43" s="54">
        <v>2.57</v>
      </c>
      <c r="L43" s="55"/>
      <c r="M43" s="56">
        <f>SUM(L43*$D43*$E43*$F43*$H43*$M$11)</f>
        <v>0</v>
      </c>
      <c r="N43" s="57"/>
      <c r="O43" s="56">
        <f t="shared" si="14"/>
        <v>0</v>
      </c>
      <c r="P43" s="57"/>
      <c r="Q43" s="56">
        <f>SUM(P43*$D43*$E43*$F43*$H43*$Q$11)</f>
        <v>0</v>
      </c>
      <c r="R43" s="55"/>
      <c r="S43" s="56">
        <f>SUM(R43*$D43*$E43*$F43*$H43*$S$11)</f>
        <v>0</v>
      </c>
      <c r="T43" s="57"/>
      <c r="U43" s="56">
        <f>SUM(T43*$D43*$E43*$F43*$H43*$U$11)</f>
        <v>0</v>
      </c>
      <c r="V43" s="55"/>
      <c r="W43" s="58">
        <f>SUM(V43*$D43*$E43*$F43*$H43*$W$11)</f>
        <v>0</v>
      </c>
      <c r="X43" s="59"/>
      <c r="Y43" s="56">
        <f t="shared" si="15"/>
        <v>0</v>
      </c>
      <c r="Z43" s="55"/>
      <c r="AA43" s="56">
        <f>SUM(Z43*$D43*$E43*$F43*$H43*$AA$11)</f>
        <v>0</v>
      </c>
      <c r="AB43" s="57"/>
      <c r="AC43" s="56">
        <f>SUM(AB43*$D43*$E43*$F43*$H43*$AC$11)</f>
        <v>0</v>
      </c>
      <c r="AD43" s="57"/>
      <c r="AE43" s="56">
        <f>SUM(AD43*$D43*$E43*$F43*$H43*$AE$11)</f>
        <v>0</v>
      </c>
      <c r="AF43" s="55"/>
      <c r="AG43" s="56">
        <f>AF43*$D43*$E43*$F43*$I43*$AG$11</f>
        <v>0</v>
      </c>
      <c r="AH43" s="55"/>
      <c r="AI43" s="56">
        <f>AH43*$D43*$E43*$F43*$I43*$AI$11</f>
        <v>0</v>
      </c>
      <c r="AJ43" s="61"/>
      <c r="AK43" s="56">
        <f>SUM(AJ43*$D43*$E43*$F43*$H43*$AK$11)</f>
        <v>0</v>
      </c>
      <c r="AL43" s="55"/>
      <c r="AM43" s="58">
        <f>SUM(AL43*$D43*$E43*$F43*$H43*$AM$11)</f>
        <v>0</v>
      </c>
      <c r="AN43" s="57"/>
      <c r="AO43" s="56">
        <f>SUM(AN43*$D43*$E43*$F43*$H43*$AO$11)</f>
        <v>0</v>
      </c>
      <c r="AP43" s="57"/>
      <c r="AQ43" s="56">
        <f>SUM(AP43*$D43*$E43*$F43*$H43*$AQ$11)</f>
        <v>0</v>
      </c>
      <c r="AR43" s="57"/>
      <c r="AS43" s="56">
        <f>SUM(AR43*$D43*$E43*$F43*$H43*$AS$11)</f>
        <v>0</v>
      </c>
      <c r="AT43" s="57"/>
      <c r="AU43" s="56">
        <f>SUM(AT43*$D43*$E43*$F43*$H43*$AU$11)</f>
        <v>0</v>
      </c>
      <c r="AV43" s="57"/>
      <c r="AW43" s="56">
        <f>SUM(AV43*$D43*$E43*$F43*$H43*$AW$11)</f>
        <v>0</v>
      </c>
      <c r="AX43" s="55"/>
      <c r="AY43" s="56">
        <f>SUM(AX43*$D43*$E43*$F43*$H43*$AY$11)</f>
        <v>0</v>
      </c>
      <c r="AZ43" s="57"/>
      <c r="BA43" s="56">
        <f>SUM(AZ43*$D43*$E43*$F43*$H43*$BA$11)</f>
        <v>0</v>
      </c>
      <c r="BB43" s="57"/>
      <c r="BC43" s="56">
        <f>SUM(BB43*$D43*$E43*$F43*$H43*$BC$11)</f>
        <v>0</v>
      </c>
      <c r="BD43" s="57"/>
      <c r="BE43" s="56">
        <f>SUM(BD43*$D43*$E43*$F43*$H43*$BE$11)</f>
        <v>0</v>
      </c>
      <c r="BF43" s="57"/>
      <c r="BG43" s="56">
        <f>SUM(BF43*$D43*$E43*$F43*$H43*$BG$11)</f>
        <v>0</v>
      </c>
      <c r="BH43" s="57"/>
      <c r="BI43" s="56">
        <f>SUM(BH43*$D43*$E43*$F43*$H43*$BI$11)</f>
        <v>0</v>
      </c>
      <c r="BJ43" s="57"/>
      <c r="BK43" s="56">
        <f>BJ43*$D43*$E43*$F43*$I43*$BK$11</f>
        <v>0</v>
      </c>
      <c r="BL43" s="55"/>
      <c r="BM43" s="56">
        <f>BL43*$D43*$E43*$F43*$I43*$BM$11</f>
        <v>0</v>
      </c>
      <c r="BN43" s="57"/>
      <c r="BO43" s="56">
        <f>BN43*$D43*$E43*$F43*$I43*$BO$11</f>
        <v>0</v>
      </c>
      <c r="BP43" s="57"/>
      <c r="BQ43" s="56">
        <f>BP43*$D43*$E43*$F43*$I43*$BQ$11</f>
        <v>0</v>
      </c>
      <c r="BR43" s="55"/>
      <c r="BS43" s="56">
        <f>BR43*$D43*$E43*$F43*$I43*$BS$11</f>
        <v>0</v>
      </c>
      <c r="BT43" s="60">
        <v>3</v>
      </c>
      <c r="BU43" s="56">
        <f>BT43*$D43*$E43*$F43*$I43*$BU$11</f>
        <v>79845.695999999996</v>
      </c>
      <c r="BV43" s="55"/>
      <c r="BW43" s="56">
        <f>BV43*$D43*$E43*$F43*$I43*$BW$11</f>
        <v>0</v>
      </c>
      <c r="BX43" s="55"/>
      <c r="BY43" s="56">
        <f>BX43*$D43*$E43*$F43*$I43*$BY$11</f>
        <v>0</v>
      </c>
      <c r="BZ43" s="57">
        <v>1</v>
      </c>
      <c r="CA43" s="56">
        <f>BZ43*$D43*$E43*$F43*$I43*$CA$11</f>
        <v>26615.232</v>
      </c>
      <c r="CB43" s="57"/>
      <c r="CC43" s="56">
        <f>CB43*$D43*$E43*$F43*$I43*$CC$11</f>
        <v>0</v>
      </c>
      <c r="CD43" s="55"/>
      <c r="CE43" s="56">
        <f>CD43*$D43*$E43*$F43*$I43*$CE$11</f>
        <v>0</v>
      </c>
      <c r="CF43" s="57"/>
      <c r="CG43" s="56">
        <f>CF43*$D43*$E43*$F43*$I43*$CG$11</f>
        <v>0</v>
      </c>
      <c r="CH43" s="63"/>
      <c r="CI43" s="56">
        <f>CH43*$D43*$E43*$F43*$I43*$CI$11</f>
        <v>0</v>
      </c>
      <c r="CJ43" s="55"/>
      <c r="CK43" s="56">
        <f>CJ43*$D43*$E43*$F43*$I43*$CK$11</f>
        <v>0</v>
      </c>
      <c r="CL43" s="57"/>
      <c r="CM43" s="56">
        <f>CL43*$D43*$E43*$F43*$I43*$CM$11</f>
        <v>0</v>
      </c>
      <c r="CN43" s="55"/>
      <c r="CO43" s="56">
        <f>CN43*$D43*$E43*$F43*$J43*$CO$11</f>
        <v>0</v>
      </c>
      <c r="CP43" s="55"/>
      <c r="CQ43" s="56">
        <f>CP43*$D43*$E43*$F43*$K43*$CQ$11</f>
        <v>0</v>
      </c>
      <c r="CR43" s="56"/>
      <c r="CS43" s="56">
        <f>CR43*D43*E43*F43</f>
        <v>0</v>
      </c>
      <c r="CT43" s="111">
        <f>SUM(N43+L43+X43+P43+R43+Z43+V43+T43+AB43+AF43+AD43+AH43+AJ43+AN43+BJ43+BP43+AL43+AX43+AZ43+CB43+CD43+BZ43+CF43+CH43+BT43+BV43+AP43+AR43+AT43+AV43+BL43+BN43+BR43+BB43+BD43+BF43+BH43+BX43+CJ43+CL43+CN43+CP43+CR43)</f>
        <v>4</v>
      </c>
      <c r="CU43" s="111">
        <f>SUM(O43+M43+Y43+Q43+S43+AA43+W43+U43+AC43+AG43+AE43+AI43+AK43+AO43+BK43+BQ43+AM43+AY43+BA43+CC43+CE43+CA43+CG43+CI43+BU43+BW43+AQ43+AS43+AU43+AW43+BM43+BO43+BS43+BC43+BE43+BG43+BI43+BY43+CK43+CM43+CO43+CQ43+CS43)</f>
        <v>106460.928</v>
      </c>
    </row>
    <row r="44" spans="1:99" s="1" customFormat="1" ht="30" x14ac:dyDescent="0.25">
      <c r="A44" s="35"/>
      <c r="B44" s="35">
        <v>18</v>
      </c>
      <c r="C44" s="79" t="s">
        <v>143</v>
      </c>
      <c r="D44" s="50">
        <v>11480</v>
      </c>
      <c r="E44" s="52">
        <v>2.09</v>
      </c>
      <c r="F44" s="143">
        <v>1</v>
      </c>
      <c r="G44" s="143"/>
      <c r="H44" s="50">
        <v>1.4</v>
      </c>
      <c r="I44" s="50">
        <v>1.68</v>
      </c>
      <c r="J44" s="50">
        <v>2.23</v>
      </c>
      <c r="K44" s="54">
        <v>2.57</v>
      </c>
      <c r="L44" s="95"/>
      <c r="M44" s="56">
        <f>SUM(L44*$D44*$E44*$F44*$H44*$M$11)</f>
        <v>0</v>
      </c>
      <c r="N44" s="96"/>
      <c r="O44" s="56">
        <f t="shared" si="14"/>
        <v>0</v>
      </c>
      <c r="P44" s="96"/>
      <c r="Q44" s="56">
        <f>SUM(P44*$D44*$E44*$F44*$H44*$Q$11)</f>
        <v>0</v>
      </c>
      <c r="R44" s="95"/>
      <c r="S44" s="56">
        <f>SUM(R44*$D44*$E44*$F44*$H44*$S$11)</f>
        <v>0</v>
      </c>
      <c r="T44" s="96"/>
      <c r="U44" s="56">
        <f>SUM(T44*$D44*$E44*$F44*$H44*$U$11)</f>
        <v>0</v>
      </c>
      <c r="V44" s="55"/>
      <c r="W44" s="58">
        <f>SUM(V44*$D44*$E44*$F44*$H44*$W$11)</f>
        <v>0</v>
      </c>
      <c r="X44" s="59"/>
      <c r="Y44" s="56">
        <f t="shared" si="15"/>
        <v>0</v>
      </c>
      <c r="Z44" s="95"/>
      <c r="AA44" s="56">
        <f>SUM(Z44*$D44*$E44*$F44*$H44*$AA$11)</f>
        <v>0</v>
      </c>
      <c r="AB44" s="96"/>
      <c r="AC44" s="56">
        <f>SUM(AB44*$D44*$E44*$F44*$H44*$AC$11)</f>
        <v>0</v>
      </c>
      <c r="AD44" s="96"/>
      <c r="AE44" s="56">
        <f>SUM(AD44*$D44*$E44*$F44*$H44*$AE$11)</f>
        <v>0</v>
      </c>
      <c r="AF44" s="95"/>
      <c r="AG44" s="56">
        <f>AF44*$D44*$E44*$F44*$I44*$AG$11</f>
        <v>0</v>
      </c>
      <c r="AH44" s="95"/>
      <c r="AI44" s="56">
        <f>AH44*$D44*$E44*$F44*$I44*$AI$11</f>
        <v>0</v>
      </c>
      <c r="AJ44" s="61"/>
      <c r="AK44" s="56">
        <f>SUM(AJ44*$D44*$E44*$F44*$H44*$AK$11)</f>
        <v>0</v>
      </c>
      <c r="AL44" s="95"/>
      <c r="AM44" s="58">
        <f>SUM(AL44*$D44*$E44*$F44*$H44*$AM$11)</f>
        <v>0</v>
      </c>
      <c r="AN44" s="96"/>
      <c r="AO44" s="56">
        <f>SUM(AN44*$D44*$E44*$F44*$H44*$AO$11)</f>
        <v>0</v>
      </c>
      <c r="AP44" s="96"/>
      <c r="AQ44" s="56">
        <f>SUM(AP44*$D44*$E44*$F44*$H44*$AQ$11)</f>
        <v>0</v>
      </c>
      <c r="AR44" s="96"/>
      <c r="AS44" s="56">
        <f>SUM(AR44*$D44*$E44*$F44*$H44*$AS$11)</f>
        <v>0</v>
      </c>
      <c r="AT44" s="96"/>
      <c r="AU44" s="56">
        <f>SUM(AT44*$D44*$E44*$F44*$H44*$AU$11)</f>
        <v>0</v>
      </c>
      <c r="AV44" s="96"/>
      <c r="AW44" s="56">
        <f>SUM(AV44*$D44*$E44*$F44*$H44*$AW$11)</f>
        <v>0</v>
      </c>
      <c r="AX44" s="95"/>
      <c r="AY44" s="56">
        <f>SUM(AX44*$D44*$E44*$F44*$H44*$AY$11)</f>
        <v>0</v>
      </c>
      <c r="AZ44" s="96"/>
      <c r="BA44" s="56">
        <f>SUM(AZ44*$D44*$E44*$F44*$H44*$BA$11)</f>
        <v>0</v>
      </c>
      <c r="BB44" s="96"/>
      <c r="BC44" s="56">
        <f>SUM(BB44*$D44*$E44*$F44*$H44*$BC$11)</f>
        <v>0</v>
      </c>
      <c r="BD44" s="96"/>
      <c r="BE44" s="56">
        <f>SUM(BD44*$D44*$E44*$F44*$H44*$BE$11)</f>
        <v>0</v>
      </c>
      <c r="BF44" s="96"/>
      <c r="BG44" s="56">
        <f>SUM(BF44*$D44*$E44*$F44*$H44*$BG$11)</f>
        <v>0</v>
      </c>
      <c r="BH44" s="96"/>
      <c r="BI44" s="56">
        <f>SUM(BH44*$D44*$E44*$F44*$H44*$BI$11)</f>
        <v>0</v>
      </c>
      <c r="BJ44" s="96"/>
      <c r="BK44" s="56">
        <f>BJ44*$D44*$E44*$F44*$I44*$BK$11</f>
        <v>0</v>
      </c>
      <c r="BL44" s="95"/>
      <c r="BM44" s="56">
        <f>BL44*$D44*$E44*$F44*$I44*$BM$11</f>
        <v>0</v>
      </c>
      <c r="BN44" s="96"/>
      <c r="BO44" s="56">
        <f>BN44*$D44*$E44*$F44*$I44*$BO$11</f>
        <v>0</v>
      </c>
      <c r="BP44" s="96"/>
      <c r="BQ44" s="56">
        <f>BP44*$D44*$E44*$F44*$I44*$BQ$11</f>
        <v>0</v>
      </c>
      <c r="BR44" s="95"/>
      <c r="BS44" s="56">
        <f>BR44*$D44*$E44*$F44*$I44*$BS$11</f>
        <v>0</v>
      </c>
      <c r="BT44" s="97"/>
      <c r="BU44" s="56">
        <f>BT44*$D44*$E44*$F44*$I44*$BU$11</f>
        <v>0</v>
      </c>
      <c r="BV44" s="95"/>
      <c r="BW44" s="56">
        <f>BV44*$D44*$E44*$F44*$I44*$BW$11</f>
        <v>0</v>
      </c>
      <c r="BX44" s="95"/>
      <c r="BY44" s="56">
        <f>BX44*$D44*$E44*$F44*$I44*$BY$11</f>
        <v>0</v>
      </c>
      <c r="BZ44" s="96"/>
      <c r="CA44" s="56">
        <f>BZ44*$D44*$E44*$F44*$I44*$CA$11</f>
        <v>0</v>
      </c>
      <c r="CB44" s="96"/>
      <c r="CC44" s="56">
        <f>CB44*$D44*$E44*$F44*$I44*$CC$11</f>
        <v>0</v>
      </c>
      <c r="CD44" s="95"/>
      <c r="CE44" s="56">
        <f>CD44*$D44*$E44*$F44*$I44*$CE$11</f>
        <v>0</v>
      </c>
      <c r="CF44" s="96"/>
      <c r="CG44" s="56">
        <f>CF44*$D44*$E44*$F44*$I44*$CG$11</f>
        <v>0</v>
      </c>
      <c r="CH44" s="96"/>
      <c r="CI44" s="56">
        <f>CH44*$D44*$E44*$F44*$I44*$CI$11</f>
        <v>0</v>
      </c>
      <c r="CJ44" s="95"/>
      <c r="CK44" s="56">
        <f>CJ44*$D44*$E44*$F44*$I44*$CK$11</f>
        <v>0</v>
      </c>
      <c r="CL44" s="96"/>
      <c r="CM44" s="56">
        <f>CL44*$D44*$E44*$F44*$I44*$CM$11</f>
        <v>0</v>
      </c>
      <c r="CN44" s="95"/>
      <c r="CO44" s="56">
        <f>CN44*$D44*$E44*$F44*$J44*$CO$11</f>
        <v>0</v>
      </c>
      <c r="CP44" s="95"/>
      <c r="CQ44" s="56">
        <f>CP44*$D44*$E44*$F44*$K44*$CQ$11</f>
        <v>0</v>
      </c>
      <c r="CR44" s="56"/>
      <c r="CS44" s="56">
        <f>CR44*D44*E44*F44</f>
        <v>0</v>
      </c>
      <c r="CT44" s="111">
        <f>SUM(N44+L44+X44+P44+R44+Z44+V44+T44+AB44+AF44+AD44+AH44+AJ44+AN44+BJ44+BP44+AL44+AX44+AZ44+CB44+CD44+BZ44+CF44+CH44+BT44+BV44+AP44+AR44+AT44+AV44+BL44+BN44+BR44+BB44+BD44+BF44+BH44+BX44+CJ44+CL44+CN44+CP44+CR44)</f>
        <v>0</v>
      </c>
      <c r="CU44" s="111">
        <f>SUM(O44+M44+Y44+Q44+S44+AA44+W44+U44+AC44+AG44+AE44+AI44+AK44+AO44+BK44+BQ44+AM44+AY44+BA44+CC44+CE44+CA44+CG44+CI44+BU44+BW44+AQ44+AS44+AU44+AW44+BM44+BO44+BS44+BC44+BE44+BG44+BI44+BY44+CK44+CM44+CO44+CQ44+CS44)</f>
        <v>0</v>
      </c>
    </row>
    <row r="45" spans="1:99" s="109" customFormat="1" x14ac:dyDescent="0.25">
      <c r="A45" s="107">
        <v>10</v>
      </c>
      <c r="B45" s="107"/>
      <c r="C45" s="37" t="s">
        <v>144</v>
      </c>
      <c r="D45" s="50">
        <v>11480</v>
      </c>
      <c r="E45" s="103">
        <v>1.6</v>
      </c>
      <c r="F45" s="39">
        <v>1</v>
      </c>
      <c r="G45" s="88"/>
      <c r="H45" s="108"/>
      <c r="I45" s="108"/>
      <c r="J45" s="108"/>
      <c r="K45" s="90">
        <v>2.57</v>
      </c>
      <c r="L45" s="105">
        <f>L46</f>
        <v>0</v>
      </c>
      <c r="M45" s="106">
        <f>M46</f>
        <v>0</v>
      </c>
      <c r="N45" s="106">
        <f>N46</f>
        <v>0</v>
      </c>
      <c r="O45" s="106">
        <f t="shared" ref="O45:CI45" si="111">O46</f>
        <v>0</v>
      </c>
      <c r="P45" s="106">
        <f t="shared" si="111"/>
        <v>0</v>
      </c>
      <c r="Q45" s="106">
        <f t="shared" si="111"/>
        <v>0</v>
      </c>
      <c r="R45" s="105">
        <f t="shared" si="111"/>
        <v>0</v>
      </c>
      <c r="S45" s="106">
        <f t="shared" si="111"/>
        <v>0</v>
      </c>
      <c r="T45" s="106">
        <f t="shared" si="111"/>
        <v>0</v>
      </c>
      <c r="U45" s="106">
        <f t="shared" si="111"/>
        <v>0</v>
      </c>
      <c r="V45" s="105">
        <f t="shared" si="111"/>
        <v>0</v>
      </c>
      <c r="W45" s="105">
        <f t="shared" si="111"/>
        <v>0</v>
      </c>
      <c r="X45" s="106">
        <f t="shared" si="111"/>
        <v>0</v>
      </c>
      <c r="Y45" s="106">
        <f t="shared" si="111"/>
        <v>0</v>
      </c>
      <c r="Z45" s="105">
        <f t="shared" si="111"/>
        <v>0</v>
      </c>
      <c r="AA45" s="106">
        <f t="shared" si="111"/>
        <v>0</v>
      </c>
      <c r="AB45" s="106">
        <f t="shared" si="111"/>
        <v>0</v>
      </c>
      <c r="AC45" s="106">
        <f t="shared" si="111"/>
        <v>0</v>
      </c>
      <c r="AD45" s="106">
        <f>AD46</f>
        <v>0</v>
      </c>
      <c r="AE45" s="106">
        <f>AE46</f>
        <v>0</v>
      </c>
      <c r="AF45" s="105">
        <f t="shared" ref="AF45" si="112">AF46</f>
        <v>0</v>
      </c>
      <c r="AG45" s="106">
        <f t="shared" si="111"/>
        <v>0</v>
      </c>
      <c r="AH45" s="105">
        <f t="shared" si="111"/>
        <v>0</v>
      </c>
      <c r="AI45" s="106">
        <f t="shared" si="111"/>
        <v>0</v>
      </c>
      <c r="AJ45" s="105">
        <v>0</v>
      </c>
      <c r="AK45" s="106">
        <f t="shared" si="111"/>
        <v>0</v>
      </c>
      <c r="AL45" s="105">
        <f>AL46</f>
        <v>0</v>
      </c>
      <c r="AM45" s="105">
        <f>AM46</f>
        <v>0</v>
      </c>
      <c r="AN45" s="106">
        <f t="shared" si="111"/>
        <v>0</v>
      </c>
      <c r="AO45" s="106">
        <f t="shared" si="111"/>
        <v>0</v>
      </c>
      <c r="AP45" s="106">
        <f t="shared" si="111"/>
        <v>0</v>
      </c>
      <c r="AQ45" s="106">
        <f t="shared" si="111"/>
        <v>0</v>
      </c>
      <c r="AR45" s="106">
        <f t="shared" si="111"/>
        <v>0</v>
      </c>
      <c r="AS45" s="106">
        <f t="shared" si="111"/>
        <v>0</v>
      </c>
      <c r="AT45" s="106">
        <f t="shared" si="111"/>
        <v>0</v>
      </c>
      <c r="AU45" s="106">
        <f t="shared" si="111"/>
        <v>0</v>
      </c>
      <c r="AV45" s="106">
        <f t="shared" si="111"/>
        <v>0</v>
      </c>
      <c r="AW45" s="106">
        <f t="shared" si="111"/>
        <v>0</v>
      </c>
      <c r="AX45" s="105">
        <f t="shared" si="111"/>
        <v>0</v>
      </c>
      <c r="AY45" s="106">
        <f t="shared" si="111"/>
        <v>0</v>
      </c>
      <c r="AZ45" s="106">
        <f t="shared" si="111"/>
        <v>0</v>
      </c>
      <c r="BA45" s="106">
        <f t="shared" si="111"/>
        <v>0</v>
      </c>
      <c r="BB45" s="106">
        <f t="shared" si="111"/>
        <v>0</v>
      </c>
      <c r="BC45" s="106">
        <f t="shared" si="111"/>
        <v>0</v>
      </c>
      <c r="BD45" s="106">
        <f t="shared" si="111"/>
        <v>0</v>
      </c>
      <c r="BE45" s="106">
        <f t="shared" si="111"/>
        <v>0</v>
      </c>
      <c r="BF45" s="106">
        <f t="shared" si="111"/>
        <v>0</v>
      </c>
      <c r="BG45" s="106">
        <f t="shared" si="111"/>
        <v>0</v>
      </c>
      <c r="BH45" s="106">
        <f t="shared" si="111"/>
        <v>0</v>
      </c>
      <c r="BI45" s="106">
        <f t="shared" si="111"/>
        <v>0</v>
      </c>
      <c r="BJ45" s="106">
        <f t="shared" si="111"/>
        <v>0</v>
      </c>
      <c r="BK45" s="106">
        <f t="shared" si="111"/>
        <v>0</v>
      </c>
      <c r="BL45" s="105">
        <f t="shared" si="111"/>
        <v>0</v>
      </c>
      <c r="BM45" s="106">
        <f>BM46</f>
        <v>0</v>
      </c>
      <c r="BN45" s="106">
        <f>BN46</f>
        <v>0</v>
      </c>
      <c r="BO45" s="106">
        <f>BO46</f>
        <v>0</v>
      </c>
      <c r="BP45" s="106">
        <f t="shared" si="111"/>
        <v>0</v>
      </c>
      <c r="BQ45" s="106">
        <f t="shared" si="111"/>
        <v>0</v>
      </c>
      <c r="BR45" s="105">
        <f t="shared" si="111"/>
        <v>0</v>
      </c>
      <c r="BS45" s="106">
        <f t="shared" si="111"/>
        <v>0</v>
      </c>
      <c r="BT45" s="106">
        <f t="shared" si="111"/>
        <v>0</v>
      </c>
      <c r="BU45" s="106">
        <f t="shared" si="111"/>
        <v>0</v>
      </c>
      <c r="BV45" s="105">
        <f t="shared" si="111"/>
        <v>0</v>
      </c>
      <c r="BW45" s="106">
        <f t="shared" si="111"/>
        <v>0</v>
      </c>
      <c r="BX45" s="105">
        <f t="shared" si="111"/>
        <v>0</v>
      </c>
      <c r="BY45" s="106">
        <f t="shared" si="111"/>
        <v>0</v>
      </c>
      <c r="BZ45" s="106">
        <f t="shared" si="111"/>
        <v>0</v>
      </c>
      <c r="CA45" s="106">
        <f t="shared" si="111"/>
        <v>0</v>
      </c>
      <c r="CB45" s="106">
        <f t="shared" si="111"/>
        <v>0</v>
      </c>
      <c r="CC45" s="106">
        <f t="shared" si="111"/>
        <v>0</v>
      </c>
      <c r="CD45" s="105">
        <f t="shared" si="111"/>
        <v>0</v>
      </c>
      <c r="CE45" s="106">
        <f t="shared" si="111"/>
        <v>0</v>
      </c>
      <c r="CF45" s="106">
        <f t="shared" si="111"/>
        <v>0</v>
      </c>
      <c r="CG45" s="106">
        <f t="shared" si="111"/>
        <v>0</v>
      </c>
      <c r="CH45" s="106">
        <f t="shared" si="111"/>
        <v>0</v>
      </c>
      <c r="CI45" s="106">
        <f t="shared" si="111"/>
        <v>0</v>
      </c>
      <c r="CJ45" s="105">
        <f t="shared" ref="CJ45:CU45" si="113">CJ46</f>
        <v>0</v>
      </c>
      <c r="CK45" s="106">
        <f t="shared" si="113"/>
        <v>0</v>
      </c>
      <c r="CL45" s="106">
        <f t="shared" si="113"/>
        <v>0</v>
      </c>
      <c r="CM45" s="106">
        <f t="shared" si="113"/>
        <v>0</v>
      </c>
      <c r="CN45" s="105">
        <v>0</v>
      </c>
      <c r="CO45" s="106">
        <f t="shared" si="113"/>
        <v>0</v>
      </c>
      <c r="CP45" s="105">
        <f t="shared" si="113"/>
        <v>0</v>
      </c>
      <c r="CQ45" s="106">
        <f t="shared" si="113"/>
        <v>0</v>
      </c>
      <c r="CR45" s="106">
        <f t="shared" si="113"/>
        <v>0</v>
      </c>
      <c r="CS45" s="106">
        <f t="shared" si="113"/>
        <v>0</v>
      </c>
      <c r="CT45" s="106">
        <f t="shared" si="113"/>
        <v>0</v>
      </c>
      <c r="CU45" s="106">
        <f t="shared" si="113"/>
        <v>0</v>
      </c>
    </row>
    <row r="46" spans="1:99" s="1" customFormat="1" x14ac:dyDescent="0.25">
      <c r="A46" s="35"/>
      <c r="B46" s="35">
        <v>19</v>
      </c>
      <c r="C46" s="79" t="s">
        <v>145</v>
      </c>
      <c r="D46" s="50">
        <v>11480</v>
      </c>
      <c r="E46" s="51">
        <v>1.6</v>
      </c>
      <c r="F46" s="143">
        <v>1</v>
      </c>
      <c r="G46" s="143"/>
      <c r="H46" s="50">
        <v>1.4</v>
      </c>
      <c r="I46" s="50">
        <v>1.68</v>
      </c>
      <c r="J46" s="50">
        <v>2.23</v>
      </c>
      <c r="K46" s="54">
        <v>2.57</v>
      </c>
      <c r="L46" s="55"/>
      <c r="M46" s="56">
        <f>SUM(L46*$D46*$E46*$F46*$H46*$M$11)</f>
        <v>0</v>
      </c>
      <c r="N46" s="57"/>
      <c r="O46" s="56">
        <f t="shared" si="14"/>
        <v>0</v>
      </c>
      <c r="P46" s="57"/>
      <c r="Q46" s="56">
        <f>SUM(P46*$D46*$E46*$F46*$H46*$Q$11)</f>
        <v>0</v>
      </c>
      <c r="R46" s="55"/>
      <c r="S46" s="56">
        <f>SUM(R46*$D46*$E46*$F46*$H46*$S$11)</f>
        <v>0</v>
      </c>
      <c r="T46" s="57"/>
      <c r="U46" s="56">
        <f>SUM(T46*$D46*$E46*$F46*$H46*$U$11)</f>
        <v>0</v>
      </c>
      <c r="V46" s="55"/>
      <c r="W46" s="58">
        <f>SUM(V46*$D46*$E46*$F46*$H46*$W$11)</f>
        <v>0</v>
      </c>
      <c r="X46" s="59"/>
      <c r="Y46" s="56">
        <f t="shared" si="15"/>
        <v>0</v>
      </c>
      <c r="Z46" s="55"/>
      <c r="AA46" s="56">
        <f>SUM(Z46*$D46*$E46*$F46*$H46*$AA$11)</f>
        <v>0</v>
      </c>
      <c r="AB46" s="57"/>
      <c r="AC46" s="56">
        <f>SUM(AB46*$D46*$E46*$F46*$H46*$AC$11)</f>
        <v>0</v>
      </c>
      <c r="AD46" s="57"/>
      <c r="AE46" s="56">
        <f>SUM(AD46*$D46*$E46*$F46*$H46*$AE$11)</f>
        <v>0</v>
      </c>
      <c r="AF46" s="55"/>
      <c r="AG46" s="56">
        <f>AF46*$D46*$E46*$F46*$I46*$AG$11</f>
        <v>0</v>
      </c>
      <c r="AH46" s="55"/>
      <c r="AI46" s="56">
        <f>AH46*$D46*$E46*$F46*$I46*$AI$11</f>
        <v>0</v>
      </c>
      <c r="AJ46" s="61"/>
      <c r="AK46" s="56">
        <f>SUM(AJ46*$D46*$E46*$F46*$H46*$AK$11)</f>
        <v>0</v>
      </c>
      <c r="AL46" s="55"/>
      <c r="AM46" s="58">
        <f>SUM(AL46*$D46*$E46*$F46*$H46*$AM$11)</f>
        <v>0</v>
      </c>
      <c r="AN46" s="57"/>
      <c r="AO46" s="56">
        <f>SUM(AN46*$D46*$E46*$F46*$H46*$AO$11)</f>
        <v>0</v>
      </c>
      <c r="AP46" s="57"/>
      <c r="AQ46" s="56">
        <f>SUM(AP46*$D46*$E46*$F46*$H46*$AQ$11)</f>
        <v>0</v>
      </c>
      <c r="AR46" s="57"/>
      <c r="AS46" s="56">
        <f>SUM(AR46*$D46*$E46*$F46*$H46*$AS$11)</f>
        <v>0</v>
      </c>
      <c r="AT46" s="57"/>
      <c r="AU46" s="56">
        <f>SUM(AT46*$D46*$E46*$F46*$H46*$AU$11)</f>
        <v>0</v>
      </c>
      <c r="AV46" s="57"/>
      <c r="AW46" s="56">
        <f>SUM(AV46*$D46*$E46*$F46*$H46*$AW$11)</f>
        <v>0</v>
      </c>
      <c r="AX46" s="55"/>
      <c r="AY46" s="56">
        <f>SUM(AX46*$D46*$E46*$F46*$H46*$AY$11)</f>
        <v>0</v>
      </c>
      <c r="AZ46" s="57"/>
      <c r="BA46" s="56">
        <f>SUM(AZ46*$D46*$E46*$F46*$H46*$BA$11)</f>
        <v>0</v>
      </c>
      <c r="BB46" s="57"/>
      <c r="BC46" s="56">
        <f>SUM(BB46*$D46*$E46*$F46*$H46*$BC$11)</f>
        <v>0</v>
      </c>
      <c r="BD46" s="57"/>
      <c r="BE46" s="56">
        <f>SUM(BD46*$D46*$E46*$F46*$H46*$BE$11)</f>
        <v>0</v>
      </c>
      <c r="BF46" s="57"/>
      <c r="BG46" s="56">
        <f>SUM(BF46*$D46*$E46*$F46*$H46*$BG$11)</f>
        <v>0</v>
      </c>
      <c r="BH46" s="57"/>
      <c r="BI46" s="56">
        <f>SUM(BH46*$D46*$E46*$F46*$H46*$BI$11)</f>
        <v>0</v>
      </c>
      <c r="BJ46" s="57"/>
      <c r="BK46" s="56">
        <f>BJ46*$D46*$E46*$F46*$I46*$BK$11</f>
        <v>0</v>
      </c>
      <c r="BL46" s="55"/>
      <c r="BM46" s="56">
        <f>BL46*$D46*$E46*$F46*$I46*$BM$11</f>
        <v>0</v>
      </c>
      <c r="BN46" s="57"/>
      <c r="BO46" s="56">
        <f>BN46*$D46*$E46*$F46*$I46*$BO$11</f>
        <v>0</v>
      </c>
      <c r="BP46" s="57"/>
      <c r="BQ46" s="56">
        <f>BP46*$D46*$E46*$F46*$I46*$BQ$11</f>
        <v>0</v>
      </c>
      <c r="BR46" s="55"/>
      <c r="BS46" s="56">
        <f>BR46*$D46*$E46*$F46*$I46*$BS$11</f>
        <v>0</v>
      </c>
      <c r="BT46" s="55"/>
      <c r="BU46" s="56">
        <f>BT46*$D46*$E46*$F46*$I46*$BU$11</f>
        <v>0</v>
      </c>
      <c r="BV46" s="55"/>
      <c r="BW46" s="56">
        <f>BV46*$D46*$E46*$F46*$I46*$BW$11</f>
        <v>0</v>
      </c>
      <c r="BX46" s="55"/>
      <c r="BY46" s="56">
        <f>BX46*$D46*$E46*$F46*$I46*$BY$11</f>
        <v>0</v>
      </c>
      <c r="BZ46" s="57"/>
      <c r="CA46" s="56">
        <f>BZ46*$D46*$E46*$F46*$I46*$CA$11</f>
        <v>0</v>
      </c>
      <c r="CB46" s="57"/>
      <c r="CC46" s="56">
        <f>CB46*$D46*$E46*$F46*$I46*$CC$11</f>
        <v>0</v>
      </c>
      <c r="CD46" s="55"/>
      <c r="CE46" s="56">
        <f>CD46*$D46*$E46*$F46*$I46*$CE$11</f>
        <v>0</v>
      </c>
      <c r="CF46" s="57"/>
      <c r="CG46" s="56">
        <f>CF46*$D46*$E46*$F46*$I46*$CG$11</f>
        <v>0</v>
      </c>
      <c r="CH46" s="57"/>
      <c r="CI46" s="56">
        <f>CH46*$D46*$E46*$F46*$I46*$CI$11</f>
        <v>0</v>
      </c>
      <c r="CJ46" s="55"/>
      <c r="CK46" s="56">
        <f>CJ46*$D46*$E46*$F46*$I46*$CK$11</f>
        <v>0</v>
      </c>
      <c r="CL46" s="57"/>
      <c r="CM46" s="56">
        <f>CL46*$D46*$E46*$F46*$I46*$CM$11</f>
        <v>0</v>
      </c>
      <c r="CN46" s="55"/>
      <c r="CO46" s="56">
        <f>CN46*$D46*$E46*$F46*$J46*$CO$11</f>
        <v>0</v>
      </c>
      <c r="CP46" s="55"/>
      <c r="CQ46" s="56">
        <f>CP46*$D46*$E46*$F46*$K46*$CQ$11</f>
        <v>0</v>
      </c>
      <c r="CR46" s="56"/>
      <c r="CS46" s="56">
        <f>CR46*D46*E46*F46</f>
        <v>0</v>
      </c>
      <c r="CT46" s="64">
        <f>SUM(N46+L46+X46+P46+R46+Z46+V46+T46+AB46+AF46+AD46+AH46+AJ46+AN46+BJ46+BP46+AL46+AX46+AZ46+CB46+CD46+BZ46+CF46+CH46+BT46+BV46+AP46+AR46+AT46+AV46+BL46+BN46+BR46+BB46+BD46+BF46+BH46+BX46+CJ46+CL46+CN46+CP46+CR46)</f>
        <v>0</v>
      </c>
      <c r="CU46" s="64">
        <f>SUM(O46+M46+Y46+Q46+S46+AA46+W46+U46+AC46+AG46+AE46+AI46+AK46+AO46+BK46+BQ46+AM46+AY46+BA46+CC46+CE46+CA46+CG46+CI46+BU46+BW46+AQ46+AS46+AU46+AW46+BM46+BO46+BS46+BC46+BE46+BG46+BI46+BY46+CK46+CM46+CO46+CQ46+CS46)</f>
        <v>0</v>
      </c>
    </row>
    <row r="47" spans="1:99" s="109" customFormat="1" x14ac:dyDescent="0.25">
      <c r="A47" s="107">
        <v>11</v>
      </c>
      <c r="B47" s="107"/>
      <c r="C47" s="37" t="s">
        <v>146</v>
      </c>
      <c r="D47" s="50">
        <v>11480</v>
      </c>
      <c r="E47" s="103">
        <v>1.49</v>
      </c>
      <c r="F47" s="39">
        <v>1</v>
      </c>
      <c r="G47" s="88"/>
      <c r="H47" s="108"/>
      <c r="I47" s="108"/>
      <c r="J47" s="108"/>
      <c r="K47" s="90">
        <v>2.57</v>
      </c>
      <c r="L47" s="105">
        <f t="shared" ref="L47" si="114">SUM(L48:L49)</f>
        <v>1</v>
      </c>
      <c r="M47" s="106">
        <f>SUM(M48:M49)</f>
        <v>21857.920000000002</v>
      </c>
      <c r="N47" s="106">
        <f t="shared" ref="N47:BR47" si="115">SUM(N48:N49)</f>
        <v>0</v>
      </c>
      <c r="O47" s="106">
        <f t="shared" si="115"/>
        <v>0</v>
      </c>
      <c r="P47" s="106">
        <f t="shared" si="115"/>
        <v>54</v>
      </c>
      <c r="Q47" s="106">
        <f>SUM(Q48:Q49)</f>
        <v>1180327.68</v>
      </c>
      <c r="R47" s="105">
        <f t="shared" ref="R47" si="116">SUM(R48:R49)</f>
        <v>0</v>
      </c>
      <c r="S47" s="106">
        <f>SUM(S48:S49)</f>
        <v>0</v>
      </c>
      <c r="T47" s="106">
        <f t="shared" ref="T47" si="117">SUM(T48:T49)</f>
        <v>0</v>
      </c>
      <c r="U47" s="106">
        <f>SUM(U48:U49)</f>
        <v>0</v>
      </c>
      <c r="V47" s="105">
        <f t="shared" ref="V47" si="118">SUM(V48:V49)</f>
        <v>0</v>
      </c>
      <c r="W47" s="105">
        <f>SUM(W48:W49)</f>
        <v>0</v>
      </c>
      <c r="X47" s="106">
        <f t="shared" ref="X47" si="119">SUM(X48:X49)</f>
        <v>0</v>
      </c>
      <c r="Y47" s="106">
        <f t="shared" si="115"/>
        <v>0</v>
      </c>
      <c r="Z47" s="105">
        <f t="shared" si="115"/>
        <v>0</v>
      </c>
      <c r="AA47" s="106">
        <f t="shared" si="115"/>
        <v>0</v>
      </c>
      <c r="AB47" s="106">
        <f t="shared" si="115"/>
        <v>0</v>
      </c>
      <c r="AC47" s="106">
        <f t="shared" si="115"/>
        <v>0</v>
      </c>
      <c r="AD47" s="106">
        <f t="shared" si="115"/>
        <v>0</v>
      </c>
      <c r="AE47" s="106">
        <f>SUM(AE48:AE49)</f>
        <v>0</v>
      </c>
      <c r="AF47" s="105">
        <f t="shared" ref="AF47" si="120">SUM(AF48:AF49)</f>
        <v>0</v>
      </c>
      <c r="AG47" s="106">
        <f t="shared" si="115"/>
        <v>0</v>
      </c>
      <c r="AH47" s="105">
        <f t="shared" si="115"/>
        <v>0</v>
      </c>
      <c r="AI47" s="106">
        <f t="shared" si="115"/>
        <v>0</v>
      </c>
      <c r="AJ47" s="105">
        <f t="shared" si="115"/>
        <v>50</v>
      </c>
      <c r="AK47" s="106">
        <f t="shared" si="115"/>
        <v>1092896</v>
      </c>
      <c r="AL47" s="105">
        <f t="shared" si="115"/>
        <v>0</v>
      </c>
      <c r="AM47" s="105">
        <f>SUM(AM48:AM49)</f>
        <v>0</v>
      </c>
      <c r="AN47" s="106">
        <f t="shared" ref="AN47" si="121">SUM(AN48:AN49)</f>
        <v>0</v>
      </c>
      <c r="AO47" s="106">
        <f t="shared" si="115"/>
        <v>0</v>
      </c>
      <c r="AP47" s="106">
        <f t="shared" si="115"/>
        <v>0</v>
      </c>
      <c r="AQ47" s="106">
        <f>SUM(AQ48:AQ49)</f>
        <v>0</v>
      </c>
      <c r="AR47" s="106">
        <f t="shared" ref="AR47" si="122">SUM(AR48:AR49)</f>
        <v>0</v>
      </c>
      <c r="AS47" s="106">
        <f>SUM(AS48:AS49)</f>
        <v>0</v>
      </c>
      <c r="AT47" s="106">
        <f t="shared" ref="AT47" si="123">SUM(AT48:AT49)</f>
        <v>0</v>
      </c>
      <c r="AU47" s="106">
        <f>SUM(AU48:AU49)</f>
        <v>0</v>
      </c>
      <c r="AV47" s="106">
        <f t="shared" ref="AV47" si="124">SUM(AV48:AV49)</f>
        <v>0</v>
      </c>
      <c r="AW47" s="106">
        <f>SUM(AW48:AW49)</f>
        <v>0</v>
      </c>
      <c r="AX47" s="105">
        <f>SUM(AX48:AX49)</f>
        <v>0</v>
      </c>
      <c r="AY47" s="106">
        <f>SUM(AY48:AY49)</f>
        <v>0</v>
      </c>
      <c r="AZ47" s="106">
        <f>SUM(AZ48:AZ49)</f>
        <v>0</v>
      </c>
      <c r="BA47" s="106">
        <f>SUM(BA48:BA49)</f>
        <v>0</v>
      </c>
      <c r="BB47" s="106">
        <f t="shared" ref="BB47" si="125">SUM(BB48:BB49)</f>
        <v>0</v>
      </c>
      <c r="BC47" s="106">
        <f>SUM(BC48:BC49)</f>
        <v>0</v>
      </c>
      <c r="BD47" s="106">
        <f t="shared" ref="BD47" si="126">SUM(BD48:BD49)</f>
        <v>0</v>
      </c>
      <c r="BE47" s="106">
        <f>SUM(BE48:BE49)</f>
        <v>0</v>
      </c>
      <c r="BF47" s="106">
        <f t="shared" ref="BF47" si="127">SUM(BF48:BF49)</f>
        <v>0</v>
      </c>
      <c r="BG47" s="106">
        <f>SUM(BG48:BG49)</f>
        <v>0</v>
      </c>
      <c r="BH47" s="106">
        <f>SUM(BH48:BH49)</f>
        <v>0</v>
      </c>
      <c r="BI47" s="106">
        <f>SUM(BI48:BI49)</f>
        <v>0</v>
      </c>
      <c r="BJ47" s="106">
        <f t="shared" ref="BJ47" si="128">SUM(BJ48:BJ49)</f>
        <v>0</v>
      </c>
      <c r="BK47" s="106">
        <f t="shared" si="115"/>
        <v>0</v>
      </c>
      <c r="BL47" s="105">
        <f t="shared" si="115"/>
        <v>0</v>
      </c>
      <c r="BM47" s="106">
        <f>SUM(BM48:BM49)</f>
        <v>0</v>
      </c>
      <c r="BN47" s="106">
        <f t="shared" ref="BN47" si="129">SUM(BN48:BN49)</f>
        <v>0</v>
      </c>
      <c r="BO47" s="106">
        <f>SUM(BO48:BO49)</f>
        <v>0</v>
      </c>
      <c r="BP47" s="106">
        <f t="shared" ref="BP47" si="130">SUM(BP48:BP49)</f>
        <v>7</v>
      </c>
      <c r="BQ47" s="106">
        <f t="shared" si="115"/>
        <v>183606.52799999999</v>
      </c>
      <c r="BR47" s="105">
        <f t="shared" si="115"/>
        <v>40</v>
      </c>
      <c r="BS47" s="106">
        <f>SUM(BS48:BS49)</f>
        <v>1049180.1599999999</v>
      </c>
      <c r="BT47" s="106">
        <f t="shared" ref="BT47:BV47" si="131">SUM(BT48:BT49)</f>
        <v>7</v>
      </c>
      <c r="BU47" s="106">
        <f t="shared" si="131"/>
        <v>183606.52799999999</v>
      </c>
      <c r="BV47" s="105">
        <f t="shared" si="131"/>
        <v>0</v>
      </c>
      <c r="BW47" s="106">
        <f>SUM(BW48:BW49)</f>
        <v>0</v>
      </c>
      <c r="BX47" s="105">
        <f t="shared" ref="BX47" si="132">SUM(BX48:BX49)</f>
        <v>0</v>
      </c>
      <c r="BY47" s="106">
        <f>SUM(BY48:BY49)</f>
        <v>0</v>
      </c>
      <c r="BZ47" s="106">
        <f>SUM(BZ48:BZ49)</f>
        <v>0</v>
      </c>
      <c r="CA47" s="106">
        <f>SUM(CA48:CA49)</f>
        <v>0</v>
      </c>
      <c r="CB47" s="106">
        <f t="shared" ref="CB47:CU47" si="133">SUM(CB48:CB49)</f>
        <v>0</v>
      </c>
      <c r="CC47" s="106">
        <f t="shared" si="133"/>
        <v>0</v>
      </c>
      <c r="CD47" s="105">
        <f t="shared" si="133"/>
        <v>13</v>
      </c>
      <c r="CE47" s="106">
        <f t="shared" si="133"/>
        <v>340983.55200000003</v>
      </c>
      <c r="CF47" s="106">
        <f t="shared" si="133"/>
        <v>0</v>
      </c>
      <c r="CG47" s="106">
        <f t="shared" si="133"/>
        <v>0</v>
      </c>
      <c r="CH47" s="106">
        <f t="shared" si="133"/>
        <v>0</v>
      </c>
      <c r="CI47" s="106">
        <f t="shared" si="133"/>
        <v>0</v>
      </c>
      <c r="CJ47" s="105">
        <f t="shared" si="133"/>
        <v>0</v>
      </c>
      <c r="CK47" s="106">
        <f t="shared" si="133"/>
        <v>0</v>
      </c>
      <c r="CL47" s="106">
        <f t="shared" si="133"/>
        <v>0</v>
      </c>
      <c r="CM47" s="106">
        <f t="shared" si="133"/>
        <v>0</v>
      </c>
      <c r="CN47" s="105">
        <v>0</v>
      </c>
      <c r="CO47" s="106">
        <f t="shared" si="133"/>
        <v>0</v>
      </c>
      <c r="CP47" s="105">
        <f t="shared" si="133"/>
        <v>0</v>
      </c>
      <c r="CQ47" s="106">
        <f t="shared" si="133"/>
        <v>0</v>
      </c>
      <c r="CR47" s="106">
        <f t="shared" si="133"/>
        <v>0</v>
      </c>
      <c r="CS47" s="106">
        <f t="shared" si="133"/>
        <v>0</v>
      </c>
      <c r="CT47" s="106">
        <f t="shared" si="133"/>
        <v>172</v>
      </c>
      <c r="CU47" s="106">
        <f t="shared" si="133"/>
        <v>4052458.3679999998</v>
      </c>
    </row>
    <row r="48" spans="1:99" s="1" customFormat="1" x14ac:dyDescent="0.25">
      <c r="A48" s="35"/>
      <c r="B48" s="35">
        <v>20</v>
      </c>
      <c r="C48" s="49" t="s">
        <v>147</v>
      </c>
      <c r="D48" s="50">
        <v>11480</v>
      </c>
      <c r="E48" s="51">
        <v>1.49</v>
      </c>
      <c r="F48" s="52">
        <v>1</v>
      </c>
      <c r="G48" s="53"/>
      <c r="H48" s="50">
        <v>1.4</v>
      </c>
      <c r="I48" s="50">
        <v>1.68</v>
      </c>
      <c r="J48" s="50">
        <v>2.23</v>
      </c>
      <c r="K48" s="54">
        <v>2.57</v>
      </c>
      <c r="L48" s="55"/>
      <c r="M48" s="56">
        <f>SUM(L48*$D48*$E48*$F48*$H48*$M$11)</f>
        <v>0</v>
      </c>
      <c r="N48" s="57">
        <v>0</v>
      </c>
      <c r="O48" s="56">
        <f t="shared" si="14"/>
        <v>0</v>
      </c>
      <c r="P48" s="57">
        <v>0</v>
      </c>
      <c r="Q48" s="56">
        <f>SUM(P48*$D48*$E48*$F48*$H48*$Q$11)</f>
        <v>0</v>
      </c>
      <c r="R48" s="55">
        <v>0</v>
      </c>
      <c r="S48" s="56">
        <f>SUM(R48*$D48*$E48*$F48*$H48*$S$11)</f>
        <v>0</v>
      </c>
      <c r="T48" s="57">
        <v>0</v>
      </c>
      <c r="U48" s="56">
        <f>SUM(T48*$D48*$E48*$F48*$H48*$U$11)</f>
        <v>0</v>
      </c>
      <c r="V48" s="55"/>
      <c r="W48" s="58">
        <f>SUM(V48*$D48*$E48*$F48*$H48*$W$11)</f>
        <v>0</v>
      </c>
      <c r="X48" s="59"/>
      <c r="Y48" s="56">
        <f t="shared" si="15"/>
        <v>0</v>
      </c>
      <c r="Z48" s="55">
        <v>0</v>
      </c>
      <c r="AA48" s="56">
        <f>SUM(Z48*$D48*$E48*$F48*$H48*$AA$11)</f>
        <v>0</v>
      </c>
      <c r="AB48" s="57">
        <v>0</v>
      </c>
      <c r="AC48" s="56">
        <f>SUM(AB48*$D48*$E48*$F48*$H48*$AC$11)</f>
        <v>0</v>
      </c>
      <c r="AD48" s="57"/>
      <c r="AE48" s="56">
        <f>SUM(AD48*$D48*$E48*$F48*$H48*$AE$11)</f>
        <v>0</v>
      </c>
      <c r="AF48" s="55">
        <v>0</v>
      </c>
      <c r="AG48" s="56">
        <f>AF48*$D48*$E48*$F48*$I48*$AG$11</f>
        <v>0</v>
      </c>
      <c r="AH48" s="55">
        <v>0</v>
      </c>
      <c r="AI48" s="56">
        <f>AH48*$D48*$E48*$F48*$I48*$AI$11</f>
        <v>0</v>
      </c>
      <c r="AJ48" s="61"/>
      <c r="AK48" s="56">
        <f>SUM(AJ48*$D48*$E48*$F48*$H48*$AK$11)</f>
        <v>0</v>
      </c>
      <c r="AL48" s="55"/>
      <c r="AM48" s="58">
        <f>SUM(AL48*$D48*$E48*$F48*$H48*$AM$11)</f>
        <v>0</v>
      </c>
      <c r="AN48" s="57">
        <v>0</v>
      </c>
      <c r="AO48" s="56">
        <f>SUM(AN48*$D48*$E48*$F48*$H48*$AO$11)</f>
        <v>0</v>
      </c>
      <c r="AP48" s="57">
        <v>0</v>
      </c>
      <c r="AQ48" s="56">
        <f>SUM(AP48*$D48*$E48*$F48*$H48*$AQ$11)</f>
        <v>0</v>
      </c>
      <c r="AR48" s="57"/>
      <c r="AS48" s="56">
        <f>SUM(AR48*$D48*$E48*$F48*$H48*$AS$11)</f>
        <v>0</v>
      </c>
      <c r="AT48" s="57"/>
      <c r="AU48" s="56">
        <f>SUM(AT48*$D48*$E48*$F48*$H48*$AU$11)</f>
        <v>0</v>
      </c>
      <c r="AV48" s="57"/>
      <c r="AW48" s="56">
        <f>SUM(AV48*$D48*$E48*$F48*$H48*$AW$11)</f>
        <v>0</v>
      </c>
      <c r="AX48" s="55">
        <v>0</v>
      </c>
      <c r="AY48" s="56">
        <f>SUM(AX48*$D48*$E48*$F48*$H48*$AY$11)</f>
        <v>0</v>
      </c>
      <c r="AZ48" s="57">
        <v>0</v>
      </c>
      <c r="BA48" s="56">
        <f>SUM(AZ48*$D48*$E48*$F48*$H48*$BA$11)</f>
        <v>0</v>
      </c>
      <c r="BB48" s="57">
        <v>0</v>
      </c>
      <c r="BC48" s="56">
        <f>SUM(BB48*$D48*$E48*$F48*$H48*$BC$11)</f>
        <v>0</v>
      </c>
      <c r="BD48" s="57">
        <v>0</v>
      </c>
      <c r="BE48" s="56">
        <f>SUM(BD48*$D48*$E48*$F48*$H48*$BE$11)</f>
        <v>0</v>
      </c>
      <c r="BF48" s="57">
        <v>0</v>
      </c>
      <c r="BG48" s="56">
        <f>SUM(BF48*$D48*$E48*$F48*$H48*$BG$11)</f>
        <v>0</v>
      </c>
      <c r="BH48" s="57"/>
      <c r="BI48" s="56">
        <f>SUM(BH48*$D48*$E48*$F48*$H48*$BI$11)</f>
        <v>0</v>
      </c>
      <c r="BJ48" s="57">
        <v>0</v>
      </c>
      <c r="BK48" s="56">
        <f>BJ48*$D48*$E48*$F48*$I48*$BK$11</f>
        <v>0</v>
      </c>
      <c r="BL48" s="55">
        <v>0</v>
      </c>
      <c r="BM48" s="56">
        <f>BL48*$D48*$E48*$F48*$I48*$BM$11</f>
        <v>0</v>
      </c>
      <c r="BN48" s="57">
        <v>0</v>
      </c>
      <c r="BO48" s="56">
        <f>BN48*$D48*$E48*$F48*$I48*$BO$11</f>
        <v>0</v>
      </c>
      <c r="BP48" s="57">
        <v>0</v>
      </c>
      <c r="BQ48" s="56">
        <f>BP48*$D48*$E48*$F48*$I48*$BQ$11</f>
        <v>0</v>
      </c>
      <c r="BR48" s="60"/>
      <c r="BS48" s="56">
        <f>BR48*$D48*$E48*$F48*$I48*$BS$11</f>
        <v>0</v>
      </c>
      <c r="BT48" s="60"/>
      <c r="BU48" s="56">
        <f>BT48*$D48*$E48*$F48*$I48*$BU$11</f>
        <v>0</v>
      </c>
      <c r="BV48" s="55"/>
      <c r="BW48" s="56">
        <f>BV48*$D48*$E48*$F48*$I48*$BW$11</f>
        <v>0</v>
      </c>
      <c r="BX48" s="55"/>
      <c r="BY48" s="56">
        <f>BX48*$D48*$E48*$F48*$I48*$BY$11</f>
        <v>0</v>
      </c>
      <c r="BZ48" s="57">
        <v>0</v>
      </c>
      <c r="CA48" s="56">
        <f>BZ48*$D48*$E48*$F48*$I48*$CA$11</f>
        <v>0</v>
      </c>
      <c r="CB48" s="57"/>
      <c r="CC48" s="56">
        <f>CB48*$D48*$E48*$F48*$I48*$CC$11</f>
        <v>0</v>
      </c>
      <c r="CD48" s="55">
        <v>0</v>
      </c>
      <c r="CE48" s="56">
        <f>CD48*$D48*$E48*$F48*$I48*$CE$11</f>
        <v>0</v>
      </c>
      <c r="CF48" s="57">
        <v>0</v>
      </c>
      <c r="CG48" s="56">
        <f>CF48*$D48*$E48*$F48*$I48*$CG$11</f>
        <v>0</v>
      </c>
      <c r="CH48" s="63"/>
      <c r="CI48" s="56">
        <f>CH48*$D48*$E48*$F48*$I48*$CI$11</f>
        <v>0</v>
      </c>
      <c r="CJ48" s="55"/>
      <c r="CK48" s="56">
        <f>CJ48*$D48*$E48*$F48*$I48*$CK$11</f>
        <v>0</v>
      </c>
      <c r="CL48" s="57">
        <v>0</v>
      </c>
      <c r="CM48" s="56">
        <f>CL48*$D48*$E48*$F48*$I48*$CM$11</f>
        <v>0</v>
      </c>
      <c r="CN48" s="55">
        <v>0</v>
      </c>
      <c r="CO48" s="56">
        <f>CN48*$D48*$E48*$F48*$J48*$CO$11</f>
        <v>0</v>
      </c>
      <c r="CP48" s="55">
        <v>0</v>
      </c>
      <c r="CQ48" s="56">
        <f>CP48*$D48*$E48*$F48*$K48*$CQ$11</f>
        <v>0</v>
      </c>
      <c r="CR48" s="56"/>
      <c r="CS48" s="56">
        <f>CR48*D48*E48*F48</f>
        <v>0</v>
      </c>
      <c r="CT48" s="64">
        <f>SUM(N48+L48+X48+P48+R48+Z48+V48+T48+AB48+AF48+AD48+AH48+AJ48+AN48+BJ48+BP48+AL48+AX48+AZ48+CB48+CD48+BZ48+CF48+CH48+BT48+BV48+AP48+AR48+AT48+AV48+BL48+BN48+BR48+BB48+BD48+BF48+BH48+BX48+CJ48+CL48+CN48+CP48+CR48)</f>
        <v>0</v>
      </c>
      <c r="CU48" s="64">
        <f>SUM(O48+M48+Y48+Q48+S48+AA48+W48+U48+AC48+AG48+AE48+AI48+AK48+AO48+BK48+BQ48+AM48+AY48+BA48+CC48+CE48+CA48+CG48+CI48+BU48+BW48+AQ48+AS48+AU48+AW48+BM48+BO48+BS48+BC48+BE48+BG48+BI48+BY48+CK48+CM48+CO48+CQ48+CS48)</f>
        <v>0</v>
      </c>
    </row>
    <row r="49" spans="1:99" s="1" customFormat="1" ht="30" x14ac:dyDescent="0.25">
      <c r="A49" s="35"/>
      <c r="B49" s="35">
        <v>21</v>
      </c>
      <c r="C49" s="79" t="s">
        <v>148</v>
      </c>
      <c r="D49" s="50">
        <v>11480</v>
      </c>
      <c r="E49" s="51">
        <v>1.36</v>
      </c>
      <c r="F49" s="52">
        <v>1</v>
      </c>
      <c r="G49" s="53"/>
      <c r="H49" s="50">
        <v>1.4</v>
      </c>
      <c r="I49" s="50">
        <v>1.68</v>
      </c>
      <c r="J49" s="50">
        <v>2.23</v>
      </c>
      <c r="K49" s="54">
        <v>2.57</v>
      </c>
      <c r="L49" s="55">
        <v>1</v>
      </c>
      <c r="M49" s="56">
        <f>SUM(L49*$D49*$E49*$F49*$H49*$M$11)</f>
        <v>21857.920000000002</v>
      </c>
      <c r="N49" s="57"/>
      <c r="O49" s="56">
        <f t="shared" si="14"/>
        <v>0</v>
      </c>
      <c r="P49" s="57">
        <v>54</v>
      </c>
      <c r="Q49" s="56">
        <f>SUM(P49*$D49*$E49*$F49*$H49*$Q$11)</f>
        <v>1180327.68</v>
      </c>
      <c r="R49" s="55"/>
      <c r="S49" s="56">
        <f>SUM(R49*$D49*$E49*$F49*$H49*$S$11)</f>
        <v>0</v>
      </c>
      <c r="T49" s="57"/>
      <c r="U49" s="56">
        <f>SUM(T49*$D49*$E49*$F49*$H49*$U$11)</f>
        <v>0</v>
      </c>
      <c r="V49" s="55"/>
      <c r="W49" s="58">
        <f>SUM(V49*$D49*$E49*$F49*$H49*$W$11)</f>
        <v>0</v>
      </c>
      <c r="X49" s="59"/>
      <c r="Y49" s="56">
        <f t="shared" si="15"/>
        <v>0</v>
      </c>
      <c r="Z49" s="55"/>
      <c r="AA49" s="56">
        <f>SUM(Z49*$D49*$E49*$F49*$H49*$AA$11)</f>
        <v>0</v>
      </c>
      <c r="AB49" s="57"/>
      <c r="AC49" s="56">
        <f>SUM(AB49*$D49*$E49*$F49*$H49*$AC$11)</f>
        <v>0</v>
      </c>
      <c r="AD49" s="57"/>
      <c r="AE49" s="56">
        <f>SUM(AD49*$D49*$E49*$F49*$H49*$AE$11)</f>
        <v>0</v>
      </c>
      <c r="AF49" s="55"/>
      <c r="AG49" s="56">
        <f>AF49*$D49*$E49*$F49*$I49*$AG$11</f>
        <v>0</v>
      </c>
      <c r="AH49" s="55"/>
      <c r="AI49" s="56">
        <f>AH49*$D49*$E49*$F49*$I49*$AI$11</f>
        <v>0</v>
      </c>
      <c r="AJ49" s="112">
        <v>50</v>
      </c>
      <c r="AK49" s="56">
        <f>SUM(AJ49*$D49*$E49*$F49*$H49*$AK$11)</f>
        <v>1092896</v>
      </c>
      <c r="AL49" s="55"/>
      <c r="AM49" s="58">
        <f>SUM(AL49*$D49*$E49*$F49*$H49*$AM$11)</f>
        <v>0</v>
      </c>
      <c r="AN49" s="57"/>
      <c r="AO49" s="56">
        <f>SUM(AN49*$D49*$E49*$F49*$H49*$AO$11)</f>
        <v>0</v>
      </c>
      <c r="AP49" s="57"/>
      <c r="AQ49" s="56">
        <f>SUM(AP49*$D49*$E49*$F49*$H49*$AQ$11)</f>
        <v>0</v>
      </c>
      <c r="AR49" s="57"/>
      <c r="AS49" s="56">
        <f>SUM(AR49*$D49*$E49*$F49*$H49*$AS$11)</f>
        <v>0</v>
      </c>
      <c r="AT49" s="57"/>
      <c r="AU49" s="56">
        <f>SUM(AT49*$D49*$E49*$F49*$H49*$AU$11)</f>
        <v>0</v>
      </c>
      <c r="AV49" s="57"/>
      <c r="AW49" s="56">
        <f>SUM(AV49*$D49*$E49*$F49*$H49*$AW$11)</f>
        <v>0</v>
      </c>
      <c r="AX49" s="55"/>
      <c r="AY49" s="56">
        <f>SUM(AX49*$D49*$E49*$F49*$H49*$AY$11)</f>
        <v>0</v>
      </c>
      <c r="AZ49" s="57"/>
      <c r="BA49" s="56">
        <f>SUM(AZ49*$D49*$E49*$F49*$H49*$BA$11)</f>
        <v>0</v>
      </c>
      <c r="BB49" s="57"/>
      <c r="BC49" s="56">
        <f>SUM(BB49*$D49*$E49*$F49*$H49*$BC$11)</f>
        <v>0</v>
      </c>
      <c r="BD49" s="57"/>
      <c r="BE49" s="56">
        <f>SUM(BD49*$D49*$E49*$F49*$H49*$BE$11)</f>
        <v>0</v>
      </c>
      <c r="BF49" s="57"/>
      <c r="BG49" s="56">
        <f>SUM(BF49*$D49*$E49*$F49*$H49*$BG$11)</f>
        <v>0</v>
      </c>
      <c r="BH49" s="57"/>
      <c r="BI49" s="56">
        <f>SUM(BH49*$D49*$E49*$F49*$H49*$BI$11)</f>
        <v>0</v>
      </c>
      <c r="BJ49" s="57"/>
      <c r="BK49" s="56">
        <f>BJ49*$D49*$E49*$F49*$I49*$BK$11</f>
        <v>0</v>
      </c>
      <c r="BL49" s="55"/>
      <c r="BM49" s="56">
        <f>BL49*$D49*$E49*$F49*$I49*$BM$11</f>
        <v>0</v>
      </c>
      <c r="BN49" s="57"/>
      <c r="BO49" s="56">
        <f>BN49*$D49*$E49*$F49*$I49*$BO$11</f>
        <v>0</v>
      </c>
      <c r="BP49" s="57">
        <v>7</v>
      </c>
      <c r="BQ49" s="56">
        <f>BP49*$D49*$E49*$F49*$I49*$BQ$11</f>
        <v>183606.52799999999</v>
      </c>
      <c r="BR49" s="113">
        <v>40</v>
      </c>
      <c r="BS49" s="56">
        <f>BR49*$D49*$E49*$F49*$I49*$BS$11</f>
        <v>1049180.1599999999</v>
      </c>
      <c r="BT49" s="55">
        <v>7</v>
      </c>
      <c r="BU49" s="56">
        <f>BT49*$D49*$E49*$F49*$I49*$BU$11</f>
        <v>183606.52799999999</v>
      </c>
      <c r="BV49" s="55"/>
      <c r="BW49" s="56">
        <f>BV49*$D49*$E49*$F49*$I49*$BW$11</f>
        <v>0</v>
      </c>
      <c r="BX49" s="55"/>
      <c r="BY49" s="56">
        <f>BX49*$D49*$E49*$F49*$I49*$BY$11</f>
        <v>0</v>
      </c>
      <c r="BZ49" s="57"/>
      <c r="CA49" s="56">
        <f>BZ49*$D49*$E49*$F49*$I49*$CA$11</f>
        <v>0</v>
      </c>
      <c r="CB49" s="57"/>
      <c r="CC49" s="56">
        <f>CB49*$D49*$E49*$F49*$I49*$CC$11</f>
        <v>0</v>
      </c>
      <c r="CD49" s="55">
        <v>13</v>
      </c>
      <c r="CE49" s="56">
        <f>CD49*$D49*$E49*$F49*$I49*$CE$11</f>
        <v>340983.55200000003</v>
      </c>
      <c r="CF49" s="57"/>
      <c r="CG49" s="56">
        <f>CF49*$D49*$E49*$F49*$I49*$CG$11</f>
        <v>0</v>
      </c>
      <c r="CH49" s="57"/>
      <c r="CI49" s="56">
        <f>CH49*$D49*$E49*$F49*$I49*$CI$11</f>
        <v>0</v>
      </c>
      <c r="CJ49" s="55"/>
      <c r="CK49" s="56">
        <f>CJ49*$D49*$E49*$F49*$I49*$CK$11</f>
        <v>0</v>
      </c>
      <c r="CL49" s="57"/>
      <c r="CM49" s="56">
        <f>CL49*$D49*$E49*$F49*$I49*$CM$11</f>
        <v>0</v>
      </c>
      <c r="CN49" s="55"/>
      <c r="CO49" s="56">
        <f>CN49*$D49*$E49*$F49*$J49*$CO$11</f>
        <v>0</v>
      </c>
      <c r="CP49" s="55"/>
      <c r="CQ49" s="56">
        <f>CP49*$D49*$E49*$F49*$K49*$CQ$11</f>
        <v>0</v>
      </c>
      <c r="CR49" s="56"/>
      <c r="CS49" s="56">
        <f>CR49*D49*E49*F49</f>
        <v>0</v>
      </c>
      <c r="CT49" s="64">
        <f>SUM(N49+L49+X49+P49+R49+Z49+V49+T49+AB49+AF49+AD49+AH49+AJ49+AN49+BJ49+BP49+AL49+AX49+AZ49+CB49+CD49+BZ49+CF49+CH49+BT49+BV49+AP49+AR49+AT49+AV49+BL49+BN49+BR49+BB49+BD49+BF49+BH49+BX49+CJ49+CL49+CN49+CP49+CR49)</f>
        <v>172</v>
      </c>
      <c r="CU49" s="64">
        <f>SUM(O49+M49+Y49+Q49+S49+AA49+W49+U49+AC49+AG49+AE49+AI49+AK49+AO49+BK49+BQ49+AM49+AY49+BA49+CC49+CE49+CA49+CG49+CI49+BU49+BW49+AQ49+AS49+AU49+AW49+BM49+BO49+BS49+BC49+BE49+BG49+BI49+BY49+CK49+CM49+CO49+CQ49+CS49)</f>
        <v>4052458.3679999998</v>
      </c>
    </row>
    <row r="50" spans="1:99" s="109" customFormat="1" x14ac:dyDescent="0.25">
      <c r="A50" s="107">
        <v>12</v>
      </c>
      <c r="B50" s="107"/>
      <c r="C50" s="37" t="s">
        <v>149</v>
      </c>
      <c r="D50" s="50">
        <v>11480</v>
      </c>
      <c r="E50" s="103">
        <v>0.92</v>
      </c>
      <c r="F50" s="39">
        <v>1</v>
      </c>
      <c r="G50" s="88"/>
      <c r="H50" s="108">
        <v>1.4</v>
      </c>
      <c r="I50" s="108">
        <v>1.68</v>
      </c>
      <c r="J50" s="108">
        <v>2.23</v>
      </c>
      <c r="K50" s="90">
        <v>2.57</v>
      </c>
      <c r="L50" s="105">
        <f t="shared" ref="L50" si="134">SUM(L51:L60)</f>
        <v>17</v>
      </c>
      <c r="M50" s="106">
        <f>SUM(M51:M60)</f>
        <v>192864</v>
      </c>
      <c r="N50" s="106">
        <f t="shared" ref="N50:BR50" si="135">SUM(N51:N60)</f>
        <v>0</v>
      </c>
      <c r="O50" s="106">
        <f t="shared" si="135"/>
        <v>0</v>
      </c>
      <c r="P50" s="106">
        <f t="shared" si="135"/>
        <v>0</v>
      </c>
      <c r="Q50" s="106">
        <f>SUM(Q51:Q60)</f>
        <v>0</v>
      </c>
      <c r="R50" s="105">
        <f t="shared" ref="R50" si="136">SUM(R51:R60)</f>
        <v>0</v>
      </c>
      <c r="S50" s="106">
        <f>SUM(S51:S60)</f>
        <v>0</v>
      </c>
      <c r="T50" s="106">
        <f t="shared" ref="T50" si="137">SUM(T51:T60)</f>
        <v>0</v>
      </c>
      <c r="U50" s="106">
        <f>SUM(U51:U60)</f>
        <v>0</v>
      </c>
      <c r="V50" s="105">
        <f t="shared" ref="V50" si="138">SUM(V51:V60)</f>
        <v>0</v>
      </c>
      <c r="W50" s="105">
        <f>SUM(W51:W60)</f>
        <v>0</v>
      </c>
      <c r="X50" s="106">
        <f t="shared" ref="X50" si="139">SUM(X51:X60)</f>
        <v>0</v>
      </c>
      <c r="Y50" s="106">
        <f t="shared" si="135"/>
        <v>0</v>
      </c>
      <c r="Z50" s="105">
        <f t="shared" si="135"/>
        <v>7</v>
      </c>
      <c r="AA50" s="106">
        <f t="shared" si="135"/>
        <v>94664.08</v>
      </c>
      <c r="AB50" s="106">
        <f t="shared" si="135"/>
        <v>85</v>
      </c>
      <c r="AC50" s="106">
        <f t="shared" si="135"/>
        <v>783510</v>
      </c>
      <c r="AD50" s="106">
        <f t="shared" si="135"/>
        <v>63</v>
      </c>
      <c r="AE50" s="106">
        <f>SUM(AE51:AE60)</f>
        <v>22478299.199999999</v>
      </c>
      <c r="AF50" s="105">
        <f t="shared" ref="AF50" si="140">SUM(AF51:AF60)</f>
        <v>0</v>
      </c>
      <c r="AG50" s="106">
        <f t="shared" si="135"/>
        <v>0</v>
      </c>
      <c r="AH50" s="105">
        <f t="shared" si="135"/>
        <v>30</v>
      </c>
      <c r="AI50" s="106">
        <f t="shared" si="135"/>
        <v>300867.83999999997</v>
      </c>
      <c r="AJ50" s="105">
        <f t="shared" si="135"/>
        <v>0</v>
      </c>
      <c r="AK50" s="106">
        <f t="shared" si="135"/>
        <v>0</v>
      </c>
      <c r="AL50" s="105">
        <f t="shared" si="135"/>
        <v>0</v>
      </c>
      <c r="AM50" s="105">
        <f>SUM(AM51:AM60)</f>
        <v>0</v>
      </c>
      <c r="AN50" s="106">
        <f t="shared" ref="AN50" si="141">SUM(AN51:AN60)</f>
        <v>0</v>
      </c>
      <c r="AO50" s="106">
        <f t="shared" si="135"/>
        <v>0</v>
      </c>
      <c r="AP50" s="106">
        <f t="shared" si="135"/>
        <v>0</v>
      </c>
      <c r="AQ50" s="106">
        <f>SUM(AQ51:AQ60)</f>
        <v>0</v>
      </c>
      <c r="AR50" s="106">
        <f t="shared" ref="AR50" si="142">SUM(AR51:AR60)</f>
        <v>0</v>
      </c>
      <c r="AS50" s="106">
        <f>SUM(AS51:AS60)</f>
        <v>0</v>
      </c>
      <c r="AT50" s="106">
        <f t="shared" ref="AT50" si="143">SUM(AT51:AT60)</f>
        <v>0</v>
      </c>
      <c r="AU50" s="106">
        <f>SUM(AU51:AU60)</f>
        <v>0</v>
      </c>
      <c r="AV50" s="106">
        <f t="shared" ref="AV50" si="144">SUM(AV51:AV60)</f>
        <v>0</v>
      </c>
      <c r="AW50" s="106">
        <f>SUM(AW51:AW60)</f>
        <v>0</v>
      </c>
      <c r="AX50" s="105">
        <f>SUM(AX51:AX60)</f>
        <v>14</v>
      </c>
      <c r="AY50" s="106">
        <f>SUM(AY51:AY60)</f>
        <v>137897.76</v>
      </c>
      <c r="AZ50" s="106">
        <f>SUM(AZ51:AZ60)</f>
        <v>0</v>
      </c>
      <c r="BA50" s="106">
        <f>SUM(BA51:BA60)</f>
        <v>0</v>
      </c>
      <c r="BB50" s="106">
        <f t="shared" ref="BB50" si="145">SUM(BB51:BB60)</f>
        <v>3</v>
      </c>
      <c r="BC50" s="106">
        <f>SUM(BC51:BC60)</f>
        <v>46769.51999999999</v>
      </c>
      <c r="BD50" s="106">
        <f t="shared" ref="BD50" si="146">SUM(BD51:BD60)</f>
        <v>0</v>
      </c>
      <c r="BE50" s="106">
        <f>SUM(BE51:BE60)</f>
        <v>0</v>
      </c>
      <c r="BF50" s="106">
        <f t="shared" ref="BF50" si="147">SUM(BF51:BF60)</f>
        <v>0</v>
      </c>
      <c r="BG50" s="106">
        <f>SUM(BG51:BG60)</f>
        <v>0</v>
      </c>
      <c r="BH50" s="106">
        <f>SUM(BH51:BH60)</f>
        <v>79</v>
      </c>
      <c r="BI50" s="106">
        <f>SUM(BI51:BI60)</f>
        <v>840726.32</v>
      </c>
      <c r="BJ50" s="106">
        <f t="shared" ref="BJ50" si="148">SUM(BJ51:BJ60)</f>
        <v>0</v>
      </c>
      <c r="BK50" s="106">
        <f t="shared" si="135"/>
        <v>0</v>
      </c>
      <c r="BL50" s="105">
        <f t="shared" si="135"/>
        <v>0</v>
      </c>
      <c r="BM50" s="106">
        <f>SUM(BM51:BM60)</f>
        <v>0</v>
      </c>
      <c r="BN50" s="106">
        <f t="shared" ref="BN50" si="149">SUM(BN51:BN60)</f>
        <v>150</v>
      </c>
      <c r="BO50" s="106">
        <f>SUM(BO51:BO60)</f>
        <v>1792670.88</v>
      </c>
      <c r="BP50" s="106">
        <f t="shared" ref="BP50" si="150">SUM(BP51:BP60)</f>
        <v>4</v>
      </c>
      <c r="BQ50" s="106">
        <f t="shared" si="135"/>
        <v>40115.712</v>
      </c>
      <c r="BR50" s="105">
        <f t="shared" si="135"/>
        <v>0</v>
      </c>
      <c r="BS50" s="106">
        <f>SUM(BS51:BS60)</f>
        <v>0</v>
      </c>
      <c r="BT50" s="106">
        <f t="shared" ref="BT50:BV50" si="151">SUM(BT51:BT60)</f>
        <v>33</v>
      </c>
      <c r="BU50" s="106">
        <f t="shared" si="151"/>
        <v>414657.6</v>
      </c>
      <c r="BV50" s="105">
        <f t="shared" si="151"/>
        <v>111</v>
      </c>
      <c r="BW50" s="106">
        <f>SUM(BW51:BW60)</f>
        <v>1363355.6159999999</v>
      </c>
      <c r="BX50" s="105">
        <f t="shared" ref="BX50" si="152">SUM(BX51:BX60)</f>
        <v>2</v>
      </c>
      <c r="BY50" s="106">
        <f>SUM(BY51:BY60)</f>
        <v>20057.856</v>
      </c>
      <c r="BZ50" s="106">
        <f>SUM(BZ51:BZ60)</f>
        <v>11</v>
      </c>
      <c r="CA50" s="106">
        <f>SUM(CA51:CA60)</f>
        <v>130376.064</v>
      </c>
      <c r="CB50" s="106">
        <f t="shared" ref="CB50:CU50" si="153">SUM(CB51:CB60)</f>
        <v>0</v>
      </c>
      <c r="CC50" s="106">
        <f t="shared" si="153"/>
        <v>0</v>
      </c>
      <c r="CD50" s="105">
        <f t="shared" si="153"/>
        <v>4</v>
      </c>
      <c r="CE50" s="106">
        <f t="shared" si="153"/>
        <v>68659.583999999988</v>
      </c>
      <c r="CF50" s="106">
        <f t="shared" si="153"/>
        <v>3</v>
      </c>
      <c r="CG50" s="106">
        <f t="shared" si="153"/>
        <v>37608.479999999996</v>
      </c>
      <c r="CH50" s="106">
        <f t="shared" si="153"/>
        <v>0</v>
      </c>
      <c r="CI50" s="106">
        <f t="shared" si="153"/>
        <v>0</v>
      </c>
      <c r="CJ50" s="105">
        <f t="shared" si="153"/>
        <v>31</v>
      </c>
      <c r="CK50" s="106">
        <f t="shared" si="153"/>
        <v>398457.02399999998</v>
      </c>
      <c r="CL50" s="106">
        <f t="shared" si="153"/>
        <v>4</v>
      </c>
      <c r="CM50" s="106">
        <f t="shared" si="153"/>
        <v>40115.712</v>
      </c>
      <c r="CN50" s="105">
        <v>30</v>
      </c>
      <c r="CO50" s="106">
        <f t="shared" si="153"/>
        <v>399366.24</v>
      </c>
      <c r="CP50" s="105">
        <f t="shared" si="153"/>
        <v>2</v>
      </c>
      <c r="CQ50" s="106">
        <f t="shared" si="153"/>
        <v>30683.743999999999</v>
      </c>
      <c r="CR50" s="106">
        <f t="shared" si="153"/>
        <v>0</v>
      </c>
      <c r="CS50" s="106">
        <f t="shared" si="153"/>
        <v>0</v>
      </c>
      <c r="CT50" s="106">
        <f t="shared" si="153"/>
        <v>683</v>
      </c>
      <c r="CU50" s="106">
        <f t="shared" si="153"/>
        <v>29611723.231999997</v>
      </c>
    </row>
    <row r="51" spans="1:99" s="1" customFormat="1" ht="30" customHeight="1" x14ac:dyDescent="0.25">
      <c r="A51" s="35"/>
      <c r="B51" s="35">
        <v>22</v>
      </c>
      <c r="C51" s="79" t="s">
        <v>150</v>
      </c>
      <c r="D51" s="50">
        <v>11480</v>
      </c>
      <c r="E51" s="51">
        <v>2.75</v>
      </c>
      <c r="F51" s="52">
        <v>1</v>
      </c>
      <c r="G51" s="53"/>
      <c r="H51" s="50">
        <v>1.4</v>
      </c>
      <c r="I51" s="50">
        <v>1.68</v>
      </c>
      <c r="J51" s="50">
        <v>2.23</v>
      </c>
      <c r="K51" s="54">
        <v>2.57</v>
      </c>
      <c r="L51" s="55"/>
      <c r="M51" s="56">
        <f t="shared" ref="M51:M60" si="154">SUM(L51*$D51*$E51*$F51*$H51*$M$11)</f>
        <v>0</v>
      </c>
      <c r="N51" s="57"/>
      <c r="O51" s="56">
        <f t="shared" si="14"/>
        <v>0</v>
      </c>
      <c r="P51" s="57"/>
      <c r="Q51" s="56">
        <f t="shared" ref="Q51:Q60" si="155">SUM(P51*$D51*$E51*$F51*$H51*$Q$11)</f>
        <v>0</v>
      </c>
      <c r="R51" s="55"/>
      <c r="S51" s="56">
        <f t="shared" ref="S51:S60" si="156">SUM(R51*$D51*$E51*$F51*$H51*$S$11)</f>
        <v>0</v>
      </c>
      <c r="T51" s="57"/>
      <c r="U51" s="56">
        <f t="shared" ref="U51:U60" si="157">SUM(T51*$D51*$E51*$F51*$H51*$U$11)</f>
        <v>0</v>
      </c>
      <c r="V51" s="55"/>
      <c r="W51" s="58">
        <f t="shared" ref="W51:W60" si="158">SUM(V51*$D51*$E51*$F51*$H51*$W$11)</f>
        <v>0</v>
      </c>
      <c r="X51" s="59"/>
      <c r="Y51" s="56">
        <f t="shared" si="15"/>
        <v>0</v>
      </c>
      <c r="Z51" s="55"/>
      <c r="AA51" s="56">
        <f t="shared" ref="AA51:AA60" si="159">SUM(Z51*$D51*$E51*$F51*$H51*$AA$11)</f>
        <v>0</v>
      </c>
      <c r="AB51" s="57"/>
      <c r="AC51" s="56">
        <f t="shared" ref="AC51:AC60" si="160">SUM(AB51*$D51*$E51*$F51*$H51*$AC$11)</f>
        <v>0</v>
      </c>
      <c r="AD51" s="57"/>
      <c r="AE51" s="56">
        <f t="shared" ref="AE51:AE60" si="161">SUM(AD51*$D51*$E51*$F51*$H51*$AE$11)</f>
        <v>0</v>
      </c>
      <c r="AF51" s="55"/>
      <c r="AG51" s="56">
        <f t="shared" ref="AG51:AG60" si="162">AF51*$D51*$E51*$F51*$I51*$AG$11</f>
        <v>0</v>
      </c>
      <c r="AH51" s="55"/>
      <c r="AI51" s="56">
        <f t="shared" ref="AI51:AI60" si="163">AH51*$D51*$E51*$F51*$I51*$AI$11</f>
        <v>0</v>
      </c>
      <c r="AJ51" s="61"/>
      <c r="AK51" s="56">
        <f t="shared" ref="AK51:AK60" si="164">SUM(AJ51*$D51*$E51*$F51*$H51*$AK$11)</f>
        <v>0</v>
      </c>
      <c r="AL51" s="55"/>
      <c r="AM51" s="58">
        <f t="shared" ref="AM51:AM60" si="165">SUM(AL51*$D51*$E51*$F51*$H51*$AM$11)</f>
        <v>0</v>
      </c>
      <c r="AN51" s="57"/>
      <c r="AO51" s="56">
        <f t="shared" ref="AO51:AO60" si="166">SUM(AN51*$D51*$E51*$F51*$H51*$AO$11)</f>
        <v>0</v>
      </c>
      <c r="AP51" s="57"/>
      <c r="AQ51" s="56">
        <f t="shared" ref="AQ51:AQ60" si="167">SUM(AP51*$D51*$E51*$F51*$H51*$AQ$11)</f>
        <v>0</v>
      </c>
      <c r="AR51" s="57"/>
      <c r="AS51" s="56">
        <f t="shared" ref="AS51:AS60" si="168">SUM(AR51*$D51*$E51*$F51*$H51*$AS$11)</f>
        <v>0</v>
      </c>
      <c r="AT51" s="57"/>
      <c r="AU51" s="56">
        <f t="shared" ref="AU51:AU60" si="169">SUM(AT51*$D51*$E51*$F51*$H51*$AU$11)</f>
        <v>0</v>
      </c>
      <c r="AV51" s="57"/>
      <c r="AW51" s="56">
        <f t="shared" ref="AW51:AW60" si="170">SUM(AV51*$D51*$E51*$F51*$H51*$AW$11)</f>
        <v>0</v>
      </c>
      <c r="AX51" s="55"/>
      <c r="AY51" s="56">
        <f t="shared" ref="AY51:AY60" si="171">SUM(AX51*$D51*$E51*$F51*$H51*$AY$11)</f>
        <v>0</v>
      </c>
      <c r="AZ51" s="57"/>
      <c r="BA51" s="56">
        <f t="shared" ref="BA51:BA60" si="172">SUM(AZ51*$D51*$E51*$F51*$H51*$BA$11)</f>
        <v>0</v>
      </c>
      <c r="BB51" s="57"/>
      <c r="BC51" s="56">
        <f t="shared" ref="BC51:BC60" si="173">SUM(BB51*$D51*$E51*$F51*$H51*$BC$11)</f>
        <v>0</v>
      </c>
      <c r="BD51" s="57"/>
      <c r="BE51" s="56">
        <f t="shared" ref="BE51:BE60" si="174">SUM(BD51*$D51*$E51*$F51*$H51*$BE$11)</f>
        <v>0</v>
      </c>
      <c r="BF51" s="57"/>
      <c r="BG51" s="56">
        <f t="shared" ref="BG51:BG60" si="175">SUM(BF51*$D51*$E51*$F51*$H51*$BG$11)</f>
        <v>0</v>
      </c>
      <c r="BH51" s="57"/>
      <c r="BI51" s="56">
        <f t="shared" ref="BI51:BI60" si="176">SUM(BH51*$D51*$E51*$F51*$H51*$BI$11)</f>
        <v>0</v>
      </c>
      <c r="BJ51" s="57"/>
      <c r="BK51" s="56">
        <f t="shared" ref="BK51:BK60" si="177">BJ51*$D51*$E51*$F51*$I51*$BK$11</f>
        <v>0</v>
      </c>
      <c r="BL51" s="55"/>
      <c r="BM51" s="56">
        <f t="shared" ref="BM51:BM60" si="178">BL51*$D51*$E51*$F51*$I51*$BM$11</f>
        <v>0</v>
      </c>
      <c r="BN51" s="114"/>
      <c r="BO51" s="56">
        <f t="shared" ref="BO51:BO60" si="179">BN51*$D51*$E51*$F51*$I51*$BO$11</f>
        <v>0</v>
      </c>
      <c r="BP51" s="57"/>
      <c r="BQ51" s="56">
        <f t="shared" ref="BQ51:BQ60" si="180">BP51*$D51*$E51*$F51*$I51*$BQ$11</f>
        <v>0</v>
      </c>
      <c r="BR51" s="55"/>
      <c r="BS51" s="56">
        <f t="shared" ref="BS51:BS60" si="181">BR51*$D51*$E51*$F51*$I51*$BS$11</f>
        <v>0</v>
      </c>
      <c r="BT51" s="55"/>
      <c r="BU51" s="56">
        <f t="shared" ref="BU51:BU60" si="182">BT51*$D51*$E51*$F51*$I51*$BU$11</f>
        <v>0</v>
      </c>
      <c r="BV51" s="55"/>
      <c r="BW51" s="56">
        <f t="shared" ref="BW51:BW60" si="183">BV51*$D51*$E51*$F51*$I51*$BW$11</f>
        <v>0</v>
      </c>
      <c r="BX51" s="55"/>
      <c r="BY51" s="56">
        <f t="shared" ref="BY51:BY60" si="184">BX51*$D51*$E51*$F51*$I51*$BY$11</f>
        <v>0</v>
      </c>
      <c r="BZ51" s="57"/>
      <c r="CA51" s="56">
        <f t="shared" ref="CA51:CA60" si="185">BZ51*$D51*$E51*$F51*$I51*$CA$11</f>
        <v>0</v>
      </c>
      <c r="CB51" s="57"/>
      <c r="CC51" s="56">
        <f t="shared" ref="CC51:CC60" si="186">CB51*$D51*$E51*$F51*$I51*$CC$11</f>
        <v>0</v>
      </c>
      <c r="CD51" s="55"/>
      <c r="CE51" s="56">
        <f t="shared" ref="CE51:CE60" si="187">CD51*$D51*$E51*$F51*$I51*$CE$11</f>
        <v>0</v>
      </c>
      <c r="CF51" s="57"/>
      <c r="CG51" s="56">
        <f t="shared" ref="CG51:CG60" si="188">CF51*$D51*$E51*$F51*$I51*$CG$11</f>
        <v>0</v>
      </c>
      <c r="CH51" s="57"/>
      <c r="CI51" s="56">
        <f t="shared" ref="CI51:CI60" si="189">CH51*$D51*$E51*$F51*$I51*$CI$11</f>
        <v>0</v>
      </c>
      <c r="CJ51" s="55"/>
      <c r="CK51" s="56">
        <f t="shared" ref="CK51:CK60" si="190">CJ51*$D51*$E51*$F51*$I51*$CK$11</f>
        <v>0</v>
      </c>
      <c r="CL51" s="57"/>
      <c r="CM51" s="56">
        <f t="shared" ref="CM51:CM60" si="191">CL51*$D51*$E51*$F51*$I51*$CM$11</f>
        <v>0</v>
      </c>
      <c r="CN51" s="55"/>
      <c r="CO51" s="56">
        <f t="shared" ref="CO51:CO60" si="192">CN51*$D51*$E51*$F51*$J51*$CO$11</f>
        <v>0</v>
      </c>
      <c r="CP51" s="55"/>
      <c r="CQ51" s="56">
        <f t="shared" ref="CQ51:CQ60" si="193">CP51*$D51*$E51*$F51*$K51*$CQ$11</f>
        <v>0</v>
      </c>
      <c r="CR51" s="56"/>
      <c r="CS51" s="56">
        <f t="shared" ref="CS51:CS60" si="194">CR51*D51*E51*F51</f>
        <v>0</v>
      </c>
      <c r="CT51" s="64">
        <f t="shared" ref="CT51:CU60" si="195">SUM(N51+L51+X51+P51+R51+Z51+V51+T51+AB51+AF51+AD51+AH51+AJ51+AN51+BJ51+BP51+AL51+AX51+AZ51+CB51+CD51+BZ51+CF51+CH51+BT51+BV51+AP51+AR51+AT51+AV51+BL51+BN51+BR51+BB51+BD51+BF51+BH51+BX51+CJ51+CL51+CN51+CP51+CR51)</f>
        <v>0</v>
      </c>
      <c r="CU51" s="64">
        <f t="shared" si="195"/>
        <v>0</v>
      </c>
    </row>
    <row r="52" spans="1:99" s="1" customFormat="1" ht="45" x14ac:dyDescent="0.25">
      <c r="A52" s="35"/>
      <c r="B52" s="35">
        <v>23</v>
      </c>
      <c r="C52" s="79" t="s">
        <v>151</v>
      </c>
      <c r="D52" s="50">
        <v>11480</v>
      </c>
      <c r="E52" s="51">
        <v>1.1000000000000001</v>
      </c>
      <c r="F52" s="52">
        <v>1</v>
      </c>
      <c r="G52" s="53"/>
      <c r="H52" s="50">
        <v>1.4</v>
      </c>
      <c r="I52" s="50">
        <v>1.68</v>
      </c>
      <c r="J52" s="50">
        <v>2.23</v>
      </c>
      <c r="K52" s="54">
        <v>2.57</v>
      </c>
      <c r="L52" s="55"/>
      <c r="M52" s="56">
        <f t="shared" si="154"/>
        <v>0</v>
      </c>
      <c r="N52" s="57"/>
      <c r="O52" s="56">
        <f t="shared" si="14"/>
        <v>0</v>
      </c>
      <c r="P52" s="57"/>
      <c r="Q52" s="56">
        <f t="shared" si="155"/>
        <v>0</v>
      </c>
      <c r="R52" s="55"/>
      <c r="S52" s="56">
        <f t="shared" si="156"/>
        <v>0</v>
      </c>
      <c r="T52" s="57"/>
      <c r="U52" s="56">
        <f t="shared" si="157"/>
        <v>0</v>
      </c>
      <c r="V52" s="55"/>
      <c r="W52" s="58">
        <f t="shared" si="158"/>
        <v>0</v>
      </c>
      <c r="X52" s="59"/>
      <c r="Y52" s="56">
        <f t="shared" si="15"/>
        <v>0</v>
      </c>
      <c r="Z52" s="55"/>
      <c r="AA52" s="56">
        <f t="shared" si="159"/>
        <v>0</v>
      </c>
      <c r="AB52" s="57"/>
      <c r="AC52" s="56">
        <f t="shared" si="160"/>
        <v>0</v>
      </c>
      <c r="AD52" s="57"/>
      <c r="AE52" s="56">
        <f t="shared" si="161"/>
        <v>0</v>
      </c>
      <c r="AF52" s="55"/>
      <c r="AG52" s="56">
        <f t="shared" si="162"/>
        <v>0</v>
      </c>
      <c r="AH52" s="55"/>
      <c r="AI52" s="56">
        <f t="shared" si="163"/>
        <v>0</v>
      </c>
      <c r="AJ52" s="61"/>
      <c r="AK52" s="56">
        <f t="shared" si="164"/>
        <v>0</v>
      </c>
      <c r="AL52" s="55"/>
      <c r="AM52" s="58">
        <f t="shared" si="165"/>
        <v>0</v>
      </c>
      <c r="AN52" s="57"/>
      <c r="AO52" s="56">
        <f t="shared" si="166"/>
        <v>0</v>
      </c>
      <c r="AP52" s="57"/>
      <c r="AQ52" s="56">
        <f t="shared" si="167"/>
        <v>0</v>
      </c>
      <c r="AR52" s="57"/>
      <c r="AS52" s="56">
        <f t="shared" si="168"/>
        <v>0</v>
      </c>
      <c r="AT52" s="57"/>
      <c r="AU52" s="56">
        <f t="shared" si="169"/>
        <v>0</v>
      </c>
      <c r="AV52" s="57"/>
      <c r="AW52" s="56">
        <f t="shared" si="170"/>
        <v>0</v>
      </c>
      <c r="AX52" s="55"/>
      <c r="AY52" s="56">
        <f t="shared" si="171"/>
        <v>0</v>
      </c>
      <c r="AZ52" s="57"/>
      <c r="BA52" s="56">
        <f t="shared" si="172"/>
        <v>0</v>
      </c>
      <c r="BB52" s="57"/>
      <c r="BC52" s="56">
        <f t="shared" si="173"/>
        <v>0</v>
      </c>
      <c r="BD52" s="57"/>
      <c r="BE52" s="56">
        <f t="shared" si="174"/>
        <v>0</v>
      </c>
      <c r="BF52" s="57"/>
      <c r="BG52" s="56">
        <f t="shared" si="175"/>
        <v>0</v>
      </c>
      <c r="BH52" s="57"/>
      <c r="BI52" s="56">
        <f t="shared" si="176"/>
        <v>0</v>
      </c>
      <c r="BJ52" s="57"/>
      <c r="BK52" s="56">
        <f t="shared" si="177"/>
        <v>0</v>
      </c>
      <c r="BL52" s="55"/>
      <c r="BM52" s="56">
        <f t="shared" si="178"/>
        <v>0</v>
      </c>
      <c r="BN52" s="114"/>
      <c r="BO52" s="56">
        <f t="shared" si="179"/>
        <v>0</v>
      </c>
      <c r="BP52" s="57"/>
      <c r="BQ52" s="56">
        <f t="shared" si="180"/>
        <v>0</v>
      </c>
      <c r="BR52" s="55"/>
      <c r="BS52" s="56">
        <f t="shared" si="181"/>
        <v>0</v>
      </c>
      <c r="BT52" s="55"/>
      <c r="BU52" s="56">
        <f t="shared" si="182"/>
        <v>0</v>
      </c>
      <c r="BV52" s="55"/>
      <c r="BW52" s="56">
        <f t="shared" si="183"/>
        <v>0</v>
      </c>
      <c r="BX52" s="55"/>
      <c r="BY52" s="56">
        <f t="shared" si="184"/>
        <v>0</v>
      </c>
      <c r="BZ52" s="57"/>
      <c r="CA52" s="56">
        <f t="shared" si="185"/>
        <v>0</v>
      </c>
      <c r="CB52" s="57"/>
      <c r="CC52" s="56">
        <f t="shared" si="186"/>
        <v>0</v>
      </c>
      <c r="CD52" s="55"/>
      <c r="CE52" s="56">
        <f t="shared" si="187"/>
        <v>0</v>
      </c>
      <c r="CF52" s="57"/>
      <c r="CG52" s="56">
        <f t="shared" si="188"/>
        <v>0</v>
      </c>
      <c r="CH52" s="57"/>
      <c r="CI52" s="56">
        <f t="shared" si="189"/>
        <v>0</v>
      </c>
      <c r="CJ52" s="55"/>
      <c r="CK52" s="56">
        <f t="shared" si="190"/>
        <v>0</v>
      </c>
      <c r="CL52" s="57"/>
      <c r="CM52" s="56">
        <f t="shared" si="191"/>
        <v>0</v>
      </c>
      <c r="CN52" s="55"/>
      <c r="CO52" s="56">
        <f t="shared" si="192"/>
        <v>0</v>
      </c>
      <c r="CP52" s="55"/>
      <c r="CQ52" s="56">
        <f t="shared" si="193"/>
        <v>0</v>
      </c>
      <c r="CR52" s="56"/>
      <c r="CS52" s="56">
        <f t="shared" si="194"/>
        <v>0</v>
      </c>
      <c r="CT52" s="64">
        <f t="shared" si="195"/>
        <v>0</v>
      </c>
      <c r="CU52" s="64">
        <f t="shared" si="195"/>
        <v>0</v>
      </c>
    </row>
    <row r="53" spans="1:99" s="1" customFormat="1" ht="60" x14ac:dyDescent="0.25">
      <c r="A53" s="35"/>
      <c r="B53" s="35">
        <v>24</v>
      </c>
      <c r="C53" s="79" t="s">
        <v>152</v>
      </c>
      <c r="D53" s="50">
        <v>11480</v>
      </c>
      <c r="E53" s="51">
        <v>9</v>
      </c>
      <c r="F53" s="52">
        <v>1</v>
      </c>
      <c r="G53" s="53"/>
      <c r="H53" s="50">
        <v>1.4</v>
      </c>
      <c r="I53" s="50">
        <v>1.68</v>
      </c>
      <c r="J53" s="50">
        <v>2.23</v>
      </c>
      <c r="K53" s="54">
        <v>2.57</v>
      </c>
      <c r="L53" s="55"/>
      <c r="M53" s="56">
        <f t="shared" si="154"/>
        <v>0</v>
      </c>
      <c r="N53" s="57"/>
      <c r="O53" s="56">
        <f t="shared" si="14"/>
        <v>0</v>
      </c>
      <c r="P53" s="57"/>
      <c r="Q53" s="56">
        <f t="shared" si="155"/>
        <v>0</v>
      </c>
      <c r="R53" s="55"/>
      <c r="S53" s="56">
        <f t="shared" si="156"/>
        <v>0</v>
      </c>
      <c r="T53" s="57"/>
      <c r="U53" s="56">
        <f t="shared" si="157"/>
        <v>0</v>
      </c>
      <c r="V53" s="55"/>
      <c r="W53" s="58">
        <f t="shared" si="158"/>
        <v>0</v>
      </c>
      <c r="X53" s="59"/>
      <c r="Y53" s="56">
        <f t="shared" si="15"/>
        <v>0</v>
      </c>
      <c r="Z53" s="55"/>
      <c r="AA53" s="56">
        <f t="shared" si="159"/>
        <v>0</v>
      </c>
      <c r="AB53" s="57"/>
      <c r="AC53" s="56">
        <f t="shared" si="160"/>
        <v>0</v>
      </c>
      <c r="AD53" s="57"/>
      <c r="AE53" s="56">
        <f t="shared" si="161"/>
        <v>0</v>
      </c>
      <c r="AF53" s="55"/>
      <c r="AG53" s="56">
        <f t="shared" si="162"/>
        <v>0</v>
      </c>
      <c r="AH53" s="55"/>
      <c r="AI53" s="56">
        <f t="shared" si="163"/>
        <v>0</v>
      </c>
      <c r="AJ53" s="61"/>
      <c r="AK53" s="56">
        <f t="shared" si="164"/>
        <v>0</v>
      </c>
      <c r="AL53" s="55"/>
      <c r="AM53" s="58">
        <f t="shared" si="165"/>
        <v>0</v>
      </c>
      <c r="AN53" s="57"/>
      <c r="AO53" s="56">
        <f t="shared" si="166"/>
        <v>0</v>
      </c>
      <c r="AP53" s="57"/>
      <c r="AQ53" s="56">
        <f t="shared" si="167"/>
        <v>0</v>
      </c>
      <c r="AR53" s="57"/>
      <c r="AS53" s="56">
        <f t="shared" si="168"/>
        <v>0</v>
      </c>
      <c r="AT53" s="57"/>
      <c r="AU53" s="56">
        <f t="shared" si="169"/>
        <v>0</v>
      </c>
      <c r="AV53" s="57"/>
      <c r="AW53" s="56">
        <f t="shared" si="170"/>
        <v>0</v>
      </c>
      <c r="AX53" s="55"/>
      <c r="AY53" s="56">
        <f t="shared" si="171"/>
        <v>0</v>
      </c>
      <c r="AZ53" s="57"/>
      <c r="BA53" s="56">
        <f t="shared" si="172"/>
        <v>0</v>
      </c>
      <c r="BB53" s="57"/>
      <c r="BC53" s="56">
        <f t="shared" si="173"/>
        <v>0</v>
      </c>
      <c r="BD53" s="57"/>
      <c r="BE53" s="56">
        <f t="shared" si="174"/>
        <v>0</v>
      </c>
      <c r="BF53" s="57"/>
      <c r="BG53" s="56">
        <f t="shared" si="175"/>
        <v>0</v>
      </c>
      <c r="BH53" s="57"/>
      <c r="BI53" s="56">
        <f t="shared" si="176"/>
        <v>0</v>
      </c>
      <c r="BJ53" s="57"/>
      <c r="BK53" s="56">
        <f t="shared" si="177"/>
        <v>0</v>
      </c>
      <c r="BL53" s="55"/>
      <c r="BM53" s="56">
        <f t="shared" si="178"/>
        <v>0</v>
      </c>
      <c r="BN53" s="114"/>
      <c r="BO53" s="56">
        <f t="shared" si="179"/>
        <v>0</v>
      </c>
      <c r="BP53" s="57"/>
      <c r="BQ53" s="56">
        <f t="shared" si="180"/>
        <v>0</v>
      </c>
      <c r="BR53" s="55"/>
      <c r="BS53" s="56">
        <f t="shared" si="181"/>
        <v>0</v>
      </c>
      <c r="BT53" s="55"/>
      <c r="BU53" s="56">
        <f t="shared" si="182"/>
        <v>0</v>
      </c>
      <c r="BV53" s="55"/>
      <c r="BW53" s="56">
        <f t="shared" si="183"/>
        <v>0</v>
      </c>
      <c r="BX53" s="55"/>
      <c r="BY53" s="56">
        <f t="shared" si="184"/>
        <v>0</v>
      </c>
      <c r="BZ53" s="57"/>
      <c r="CA53" s="56">
        <f t="shared" si="185"/>
        <v>0</v>
      </c>
      <c r="CB53" s="57"/>
      <c r="CC53" s="56">
        <f t="shared" si="186"/>
        <v>0</v>
      </c>
      <c r="CD53" s="55"/>
      <c r="CE53" s="56">
        <f t="shared" si="187"/>
        <v>0</v>
      </c>
      <c r="CF53" s="57"/>
      <c r="CG53" s="56">
        <f t="shared" si="188"/>
        <v>0</v>
      </c>
      <c r="CH53" s="57"/>
      <c r="CI53" s="56">
        <f t="shared" si="189"/>
        <v>0</v>
      </c>
      <c r="CJ53" s="55"/>
      <c r="CK53" s="56">
        <f t="shared" si="190"/>
        <v>0</v>
      </c>
      <c r="CL53" s="57"/>
      <c r="CM53" s="56">
        <f t="shared" si="191"/>
        <v>0</v>
      </c>
      <c r="CN53" s="55"/>
      <c r="CO53" s="56">
        <f t="shared" si="192"/>
        <v>0</v>
      </c>
      <c r="CP53" s="55"/>
      <c r="CQ53" s="56">
        <f t="shared" si="193"/>
        <v>0</v>
      </c>
      <c r="CR53" s="56"/>
      <c r="CS53" s="56">
        <f t="shared" si="194"/>
        <v>0</v>
      </c>
      <c r="CT53" s="64">
        <f t="shared" si="195"/>
        <v>0</v>
      </c>
      <c r="CU53" s="64">
        <f t="shared" si="195"/>
        <v>0</v>
      </c>
    </row>
    <row r="54" spans="1:99" s="1" customFormat="1" ht="60" x14ac:dyDescent="0.25">
      <c r="A54" s="35"/>
      <c r="B54" s="35">
        <v>25</v>
      </c>
      <c r="C54" s="79" t="s">
        <v>153</v>
      </c>
      <c r="D54" s="50">
        <v>11480</v>
      </c>
      <c r="E54" s="51">
        <v>4.9000000000000004</v>
      </c>
      <c r="F54" s="52">
        <v>1</v>
      </c>
      <c r="G54" s="53"/>
      <c r="H54" s="50">
        <v>1.4</v>
      </c>
      <c r="I54" s="50">
        <v>1.68</v>
      </c>
      <c r="J54" s="50">
        <v>2.23</v>
      </c>
      <c r="K54" s="54">
        <v>2.57</v>
      </c>
      <c r="L54" s="55"/>
      <c r="M54" s="56">
        <f t="shared" si="154"/>
        <v>0</v>
      </c>
      <c r="N54" s="57"/>
      <c r="O54" s="56">
        <f t="shared" si="14"/>
        <v>0</v>
      </c>
      <c r="P54" s="57"/>
      <c r="Q54" s="56">
        <f t="shared" si="155"/>
        <v>0</v>
      </c>
      <c r="R54" s="55"/>
      <c r="S54" s="56">
        <f t="shared" si="156"/>
        <v>0</v>
      </c>
      <c r="T54" s="57"/>
      <c r="U54" s="56">
        <f t="shared" si="157"/>
        <v>0</v>
      </c>
      <c r="V54" s="55"/>
      <c r="W54" s="58">
        <f t="shared" si="158"/>
        <v>0</v>
      </c>
      <c r="X54" s="59"/>
      <c r="Y54" s="56">
        <f t="shared" si="15"/>
        <v>0</v>
      </c>
      <c r="Z54" s="55"/>
      <c r="AA54" s="56">
        <f t="shared" si="159"/>
        <v>0</v>
      </c>
      <c r="AB54" s="57"/>
      <c r="AC54" s="56">
        <f t="shared" si="160"/>
        <v>0</v>
      </c>
      <c r="AD54" s="57"/>
      <c r="AE54" s="56">
        <f t="shared" si="161"/>
        <v>0</v>
      </c>
      <c r="AF54" s="55"/>
      <c r="AG54" s="56">
        <f t="shared" si="162"/>
        <v>0</v>
      </c>
      <c r="AH54" s="55"/>
      <c r="AI54" s="56">
        <f t="shared" si="163"/>
        <v>0</v>
      </c>
      <c r="AJ54" s="61"/>
      <c r="AK54" s="56">
        <f t="shared" si="164"/>
        <v>0</v>
      </c>
      <c r="AL54" s="55"/>
      <c r="AM54" s="58">
        <f t="shared" si="165"/>
        <v>0</v>
      </c>
      <c r="AN54" s="57"/>
      <c r="AO54" s="56">
        <f t="shared" si="166"/>
        <v>0</v>
      </c>
      <c r="AP54" s="57"/>
      <c r="AQ54" s="56">
        <f t="shared" si="167"/>
        <v>0</v>
      </c>
      <c r="AR54" s="57"/>
      <c r="AS54" s="56">
        <f t="shared" si="168"/>
        <v>0</v>
      </c>
      <c r="AT54" s="57"/>
      <c r="AU54" s="56">
        <f t="shared" si="169"/>
        <v>0</v>
      </c>
      <c r="AV54" s="57"/>
      <c r="AW54" s="56">
        <f t="shared" si="170"/>
        <v>0</v>
      </c>
      <c r="AX54" s="55"/>
      <c r="AY54" s="56">
        <f t="shared" si="171"/>
        <v>0</v>
      </c>
      <c r="AZ54" s="57"/>
      <c r="BA54" s="56">
        <f t="shared" si="172"/>
        <v>0</v>
      </c>
      <c r="BB54" s="57"/>
      <c r="BC54" s="56">
        <f t="shared" si="173"/>
        <v>0</v>
      </c>
      <c r="BD54" s="57"/>
      <c r="BE54" s="56">
        <f t="shared" si="174"/>
        <v>0</v>
      </c>
      <c r="BF54" s="57"/>
      <c r="BG54" s="56">
        <f t="shared" si="175"/>
        <v>0</v>
      </c>
      <c r="BH54" s="57"/>
      <c r="BI54" s="56">
        <f t="shared" si="176"/>
        <v>0</v>
      </c>
      <c r="BJ54" s="57"/>
      <c r="BK54" s="56">
        <f t="shared" si="177"/>
        <v>0</v>
      </c>
      <c r="BL54" s="55"/>
      <c r="BM54" s="56">
        <f t="shared" si="178"/>
        <v>0</v>
      </c>
      <c r="BN54" s="114"/>
      <c r="BO54" s="56">
        <f t="shared" si="179"/>
        <v>0</v>
      </c>
      <c r="BP54" s="57"/>
      <c r="BQ54" s="56">
        <f t="shared" si="180"/>
        <v>0</v>
      </c>
      <c r="BR54" s="55"/>
      <c r="BS54" s="56">
        <f t="shared" si="181"/>
        <v>0</v>
      </c>
      <c r="BT54" s="55"/>
      <c r="BU54" s="56">
        <f t="shared" si="182"/>
        <v>0</v>
      </c>
      <c r="BV54" s="55"/>
      <c r="BW54" s="56">
        <f t="shared" si="183"/>
        <v>0</v>
      </c>
      <c r="BX54" s="55"/>
      <c r="BY54" s="56">
        <f t="shared" si="184"/>
        <v>0</v>
      </c>
      <c r="BZ54" s="57"/>
      <c r="CA54" s="56">
        <f t="shared" si="185"/>
        <v>0</v>
      </c>
      <c r="CB54" s="57"/>
      <c r="CC54" s="56">
        <f t="shared" si="186"/>
        <v>0</v>
      </c>
      <c r="CD54" s="55"/>
      <c r="CE54" s="56">
        <f t="shared" si="187"/>
        <v>0</v>
      </c>
      <c r="CF54" s="57"/>
      <c r="CG54" s="56">
        <f t="shared" si="188"/>
        <v>0</v>
      </c>
      <c r="CH54" s="57"/>
      <c r="CI54" s="56">
        <f t="shared" si="189"/>
        <v>0</v>
      </c>
      <c r="CJ54" s="55"/>
      <c r="CK54" s="56">
        <f t="shared" si="190"/>
        <v>0</v>
      </c>
      <c r="CL54" s="57"/>
      <c r="CM54" s="56">
        <f t="shared" si="191"/>
        <v>0</v>
      </c>
      <c r="CN54" s="55"/>
      <c r="CO54" s="56">
        <f t="shared" si="192"/>
        <v>0</v>
      </c>
      <c r="CP54" s="55"/>
      <c r="CQ54" s="56">
        <f t="shared" si="193"/>
        <v>0</v>
      </c>
      <c r="CR54" s="56"/>
      <c r="CS54" s="56">
        <f t="shared" si="194"/>
        <v>0</v>
      </c>
      <c r="CT54" s="64">
        <f t="shared" si="195"/>
        <v>0</v>
      </c>
      <c r="CU54" s="64">
        <f t="shared" si="195"/>
        <v>0</v>
      </c>
    </row>
    <row r="55" spans="1:99" s="1" customFormat="1" ht="60" x14ac:dyDescent="0.25">
      <c r="A55" s="35"/>
      <c r="B55" s="35">
        <v>26</v>
      </c>
      <c r="C55" s="79" t="s">
        <v>154</v>
      </c>
      <c r="D55" s="50">
        <v>11480</v>
      </c>
      <c r="E55" s="51">
        <v>22.2</v>
      </c>
      <c r="F55" s="52">
        <v>1</v>
      </c>
      <c r="G55" s="53"/>
      <c r="H55" s="50">
        <v>1.4</v>
      </c>
      <c r="I55" s="50">
        <v>1.68</v>
      </c>
      <c r="J55" s="50">
        <v>2.23</v>
      </c>
      <c r="K55" s="54">
        <v>2.57</v>
      </c>
      <c r="L55" s="55"/>
      <c r="M55" s="56">
        <f t="shared" si="154"/>
        <v>0</v>
      </c>
      <c r="N55" s="57"/>
      <c r="O55" s="56">
        <f t="shared" si="14"/>
        <v>0</v>
      </c>
      <c r="P55" s="57"/>
      <c r="Q55" s="56">
        <f t="shared" si="155"/>
        <v>0</v>
      </c>
      <c r="R55" s="55"/>
      <c r="S55" s="56">
        <f t="shared" si="156"/>
        <v>0</v>
      </c>
      <c r="T55" s="57"/>
      <c r="U55" s="56">
        <f t="shared" si="157"/>
        <v>0</v>
      </c>
      <c r="V55" s="55"/>
      <c r="W55" s="58">
        <f t="shared" si="158"/>
        <v>0</v>
      </c>
      <c r="X55" s="59"/>
      <c r="Y55" s="56">
        <f t="shared" si="15"/>
        <v>0</v>
      </c>
      <c r="Z55" s="55"/>
      <c r="AA55" s="56">
        <f t="shared" si="159"/>
        <v>0</v>
      </c>
      <c r="AB55" s="57"/>
      <c r="AC55" s="56">
        <f t="shared" si="160"/>
        <v>0</v>
      </c>
      <c r="AD55" s="62">
        <v>63</v>
      </c>
      <c r="AE55" s="56">
        <f t="shared" si="161"/>
        <v>22478299.199999999</v>
      </c>
      <c r="AF55" s="55"/>
      <c r="AG55" s="56">
        <f t="shared" si="162"/>
        <v>0</v>
      </c>
      <c r="AH55" s="55"/>
      <c r="AI55" s="56">
        <f t="shared" si="163"/>
        <v>0</v>
      </c>
      <c r="AJ55" s="61"/>
      <c r="AK55" s="56">
        <f t="shared" si="164"/>
        <v>0</v>
      </c>
      <c r="AL55" s="55"/>
      <c r="AM55" s="58">
        <f t="shared" si="165"/>
        <v>0</v>
      </c>
      <c r="AN55" s="57"/>
      <c r="AO55" s="56">
        <f t="shared" si="166"/>
        <v>0</v>
      </c>
      <c r="AP55" s="57"/>
      <c r="AQ55" s="56">
        <f t="shared" si="167"/>
        <v>0</v>
      </c>
      <c r="AR55" s="57"/>
      <c r="AS55" s="56">
        <f t="shared" si="168"/>
        <v>0</v>
      </c>
      <c r="AT55" s="57"/>
      <c r="AU55" s="56">
        <f t="shared" si="169"/>
        <v>0</v>
      </c>
      <c r="AV55" s="57"/>
      <c r="AW55" s="56">
        <f t="shared" si="170"/>
        <v>0</v>
      </c>
      <c r="AX55" s="55"/>
      <c r="AY55" s="56">
        <f t="shared" si="171"/>
        <v>0</v>
      </c>
      <c r="AZ55" s="57"/>
      <c r="BA55" s="56">
        <f t="shared" si="172"/>
        <v>0</v>
      </c>
      <c r="BB55" s="57"/>
      <c r="BC55" s="56">
        <f t="shared" si="173"/>
        <v>0</v>
      </c>
      <c r="BD55" s="57"/>
      <c r="BE55" s="56">
        <f t="shared" si="174"/>
        <v>0</v>
      </c>
      <c r="BF55" s="57"/>
      <c r="BG55" s="56">
        <f t="shared" si="175"/>
        <v>0</v>
      </c>
      <c r="BH55" s="57"/>
      <c r="BI55" s="56">
        <f t="shared" si="176"/>
        <v>0</v>
      </c>
      <c r="BJ55" s="57"/>
      <c r="BK55" s="56">
        <f t="shared" si="177"/>
        <v>0</v>
      </c>
      <c r="BL55" s="55"/>
      <c r="BM55" s="56">
        <f t="shared" si="178"/>
        <v>0</v>
      </c>
      <c r="BN55" s="114"/>
      <c r="BO55" s="56">
        <f t="shared" si="179"/>
        <v>0</v>
      </c>
      <c r="BP55" s="57"/>
      <c r="BQ55" s="56">
        <f t="shared" si="180"/>
        <v>0</v>
      </c>
      <c r="BR55" s="55"/>
      <c r="BS55" s="56">
        <f t="shared" si="181"/>
        <v>0</v>
      </c>
      <c r="BT55" s="55"/>
      <c r="BU55" s="56">
        <f t="shared" si="182"/>
        <v>0</v>
      </c>
      <c r="BV55" s="55"/>
      <c r="BW55" s="56">
        <f t="shared" si="183"/>
        <v>0</v>
      </c>
      <c r="BX55" s="55"/>
      <c r="BY55" s="56">
        <f t="shared" si="184"/>
        <v>0</v>
      </c>
      <c r="BZ55" s="57"/>
      <c r="CA55" s="56">
        <f t="shared" si="185"/>
        <v>0</v>
      </c>
      <c r="CB55" s="57"/>
      <c r="CC55" s="56">
        <f t="shared" si="186"/>
        <v>0</v>
      </c>
      <c r="CD55" s="55"/>
      <c r="CE55" s="56">
        <f t="shared" si="187"/>
        <v>0</v>
      </c>
      <c r="CF55" s="57"/>
      <c r="CG55" s="56">
        <f t="shared" si="188"/>
        <v>0</v>
      </c>
      <c r="CH55" s="57"/>
      <c r="CI55" s="56">
        <f t="shared" si="189"/>
        <v>0</v>
      </c>
      <c r="CJ55" s="55"/>
      <c r="CK55" s="56">
        <f t="shared" si="190"/>
        <v>0</v>
      </c>
      <c r="CL55" s="57"/>
      <c r="CM55" s="56">
        <f t="shared" si="191"/>
        <v>0</v>
      </c>
      <c r="CN55" s="55"/>
      <c r="CO55" s="56">
        <f t="shared" si="192"/>
        <v>0</v>
      </c>
      <c r="CP55" s="55"/>
      <c r="CQ55" s="56">
        <f t="shared" si="193"/>
        <v>0</v>
      </c>
      <c r="CR55" s="56"/>
      <c r="CS55" s="56">
        <f t="shared" si="194"/>
        <v>0</v>
      </c>
      <c r="CT55" s="64">
        <f t="shared" si="195"/>
        <v>63</v>
      </c>
      <c r="CU55" s="64">
        <f t="shared" si="195"/>
        <v>22478299.199999999</v>
      </c>
    </row>
    <row r="56" spans="1:99" s="1" customFormat="1" x14ac:dyDescent="0.25">
      <c r="A56" s="35"/>
      <c r="B56" s="35">
        <v>27</v>
      </c>
      <c r="C56" s="79" t="s">
        <v>155</v>
      </c>
      <c r="D56" s="50">
        <v>11480</v>
      </c>
      <c r="E56" s="51">
        <v>0.97</v>
      </c>
      <c r="F56" s="52">
        <v>1</v>
      </c>
      <c r="G56" s="53"/>
      <c r="H56" s="50">
        <v>1.4</v>
      </c>
      <c r="I56" s="50">
        <v>1.68</v>
      </c>
      <c r="J56" s="50">
        <v>2.23</v>
      </c>
      <c r="K56" s="54">
        <v>2.57</v>
      </c>
      <c r="L56" s="55">
        <v>5</v>
      </c>
      <c r="M56" s="56">
        <f t="shared" si="154"/>
        <v>77949.2</v>
      </c>
      <c r="N56" s="57"/>
      <c r="O56" s="56">
        <f t="shared" si="14"/>
        <v>0</v>
      </c>
      <c r="P56" s="57"/>
      <c r="Q56" s="56">
        <f t="shared" si="155"/>
        <v>0</v>
      </c>
      <c r="R56" s="55"/>
      <c r="S56" s="56">
        <f t="shared" si="156"/>
        <v>0</v>
      </c>
      <c r="T56" s="57"/>
      <c r="U56" s="56">
        <f t="shared" si="157"/>
        <v>0</v>
      </c>
      <c r="V56" s="55"/>
      <c r="W56" s="58">
        <f t="shared" si="158"/>
        <v>0</v>
      </c>
      <c r="X56" s="59"/>
      <c r="Y56" s="56">
        <f t="shared" si="15"/>
        <v>0</v>
      </c>
      <c r="Z56" s="55">
        <v>5</v>
      </c>
      <c r="AA56" s="56">
        <f t="shared" si="159"/>
        <v>77949.2</v>
      </c>
      <c r="AB56" s="57"/>
      <c r="AC56" s="56">
        <f t="shared" si="160"/>
        <v>0</v>
      </c>
      <c r="AD56" s="57"/>
      <c r="AE56" s="56">
        <f t="shared" si="161"/>
        <v>0</v>
      </c>
      <c r="AF56" s="55"/>
      <c r="AG56" s="56">
        <f t="shared" si="162"/>
        <v>0</v>
      </c>
      <c r="AH56" s="55"/>
      <c r="AI56" s="56">
        <f t="shared" si="163"/>
        <v>0</v>
      </c>
      <c r="AJ56" s="61"/>
      <c r="AK56" s="56">
        <f t="shared" si="164"/>
        <v>0</v>
      </c>
      <c r="AL56" s="55"/>
      <c r="AM56" s="58">
        <f t="shared" si="165"/>
        <v>0</v>
      </c>
      <c r="AN56" s="57"/>
      <c r="AO56" s="56">
        <f t="shared" si="166"/>
        <v>0</v>
      </c>
      <c r="AP56" s="57"/>
      <c r="AQ56" s="56">
        <f t="shared" si="167"/>
        <v>0</v>
      </c>
      <c r="AR56" s="57"/>
      <c r="AS56" s="56">
        <f t="shared" si="168"/>
        <v>0</v>
      </c>
      <c r="AT56" s="57"/>
      <c r="AU56" s="56">
        <f t="shared" si="169"/>
        <v>0</v>
      </c>
      <c r="AV56" s="57"/>
      <c r="AW56" s="56">
        <f t="shared" si="170"/>
        <v>0</v>
      </c>
      <c r="AX56" s="55"/>
      <c r="AY56" s="56">
        <f t="shared" si="171"/>
        <v>0</v>
      </c>
      <c r="AZ56" s="57"/>
      <c r="BA56" s="56">
        <f t="shared" si="172"/>
        <v>0</v>
      </c>
      <c r="BB56" s="57">
        <v>3</v>
      </c>
      <c r="BC56" s="56">
        <f t="shared" si="173"/>
        <v>46769.51999999999</v>
      </c>
      <c r="BD56" s="57"/>
      <c r="BE56" s="56">
        <f t="shared" si="174"/>
        <v>0</v>
      </c>
      <c r="BF56" s="57"/>
      <c r="BG56" s="56">
        <f t="shared" si="175"/>
        <v>0</v>
      </c>
      <c r="BH56" s="57">
        <v>3</v>
      </c>
      <c r="BI56" s="56">
        <f t="shared" si="176"/>
        <v>46769.51999999999</v>
      </c>
      <c r="BJ56" s="57"/>
      <c r="BK56" s="56">
        <f t="shared" si="177"/>
        <v>0</v>
      </c>
      <c r="BL56" s="55"/>
      <c r="BM56" s="56">
        <f t="shared" si="178"/>
        <v>0</v>
      </c>
      <c r="BN56" s="114"/>
      <c r="BO56" s="56">
        <f t="shared" si="179"/>
        <v>0</v>
      </c>
      <c r="BP56" s="57"/>
      <c r="BQ56" s="56">
        <f t="shared" si="180"/>
        <v>0</v>
      </c>
      <c r="BR56" s="55"/>
      <c r="BS56" s="56">
        <f t="shared" si="181"/>
        <v>0</v>
      </c>
      <c r="BT56" s="60">
        <v>3</v>
      </c>
      <c r="BU56" s="56">
        <f t="shared" si="182"/>
        <v>56123.423999999992</v>
      </c>
      <c r="BV56" s="55">
        <v>6</v>
      </c>
      <c r="BW56" s="56">
        <f t="shared" si="183"/>
        <v>112246.84799999998</v>
      </c>
      <c r="BX56" s="55"/>
      <c r="BY56" s="56">
        <f t="shared" si="184"/>
        <v>0</v>
      </c>
      <c r="BZ56" s="57"/>
      <c r="CA56" s="56">
        <f t="shared" si="185"/>
        <v>0</v>
      </c>
      <c r="CB56" s="57"/>
      <c r="CC56" s="56">
        <f t="shared" si="186"/>
        <v>0</v>
      </c>
      <c r="CD56" s="55">
        <v>3</v>
      </c>
      <c r="CE56" s="56">
        <f t="shared" si="187"/>
        <v>56123.423999999992</v>
      </c>
      <c r="CF56" s="57"/>
      <c r="CG56" s="56">
        <f t="shared" si="188"/>
        <v>0</v>
      </c>
      <c r="CH56" s="57"/>
      <c r="CI56" s="56">
        <f t="shared" si="189"/>
        <v>0</v>
      </c>
      <c r="CJ56" s="55"/>
      <c r="CK56" s="56">
        <f t="shared" si="190"/>
        <v>0</v>
      </c>
      <c r="CL56" s="57"/>
      <c r="CM56" s="56">
        <f t="shared" si="191"/>
        <v>0</v>
      </c>
      <c r="CN56" s="60"/>
      <c r="CO56" s="56">
        <f t="shared" si="192"/>
        <v>0</v>
      </c>
      <c r="CP56" s="55"/>
      <c r="CQ56" s="56">
        <f t="shared" si="193"/>
        <v>0</v>
      </c>
      <c r="CR56" s="56"/>
      <c r="CS56" s="56">
        <f t="shared" si="194"/>
        <v>0</v>
      </c>
      <c r="CT56" s="64">
        <f t="shared" si="195"/>
        <v>28</v>
      </c>
      <c r="CU56" s="64">
        <f t="shared" si="195"/>
        <v>473931.13599999994</v>
      </c>
    </row>
    <row r="57" spans="1:99" s="1" customFormat="1" ht="30" x14ac:dyDescent="0.25">
      <c r="A57" s="35"/>
      <c r="B57" s="35">
        <v>28</v>
      </c>
      <c r="C57" s="79" t="s">
        <v>156</v>
      </c>
      <c r="D57" s="50">
        <v>11480</v>
      </c>
      <c r="E57" s="51">
        <v>1.1599999999999999</v>
      </c>
      <c r="F57" s="52">
        <v>1</v>
      </c>
      <c r="G57" s="53"/>
      <c r="H57" s="50">
        <v>1.4</v>
      </c>
      <c r="I57" s="50">
        <v>1.68</v>
      </c>
      <c r="J57" s="50">
        <v>2.23</v>
      </c>
      <c r="K57" s="54">
        <v>2.57</v>
      </c>
      <c r="L57" s="55">
        <v>0</v>
      </c>
      <c r="M57" s="56">
        <f t="shared" si="154"/>
        <v>0</v>
      </c>
      <c r="N57" s="57">
        <v>0</v>
      </c>
      <c r="O57" s="56">
        <f t="shared" si="14"/>
        <v>0</v>
      </c>
      <c r="P57" s="57">
        <v>0</v>
      </c>
      <c r="Q57" s="56">
        <f t="shared" si="155"/>
        <v>0</v>
      </c>
      <c r="R57" s="55">
        <v>0</v>
      </c>
      <c r="S57" s="56">
        <f t="shared" si="156"/>
        <v>0</v>
      </c>
      <c r="T57" s="57">
        <v>0</v>
      </c>
      <c r="U57" s="56">
        <f t="shared" si="157"/>
        <v>0</v>
      </c>
      <c r="V57" s="60"/>
      <c r="W57" s="58">
        <f t="shared" si="158"/>
        <v>0</v>
      </c>
      <c r="X57" s="59"/>
      <c r="Y57" s="56">
        <f t="shared" si="15"/>
        <v>0</v>
      </c>
      <c r="Z57" s="55">
        <v>0</v>
      </c>
      <c r="AA57" s="56">
        <f t="shared" si="159"/>
        <v>0</v>
      </c>
      <c r="AB57" s="57">
        <v>0</v>
      </c>
      <c r="AC57" s="56">
        <f t="shared" si="160"/>
        <v>0</v>
      </c>
      <c r="AD57" s="57"/>
      <c r="AE57" s="56">
        <f t="shared" si="161"/>
        <v>0</v>
      </c>
      <c r="AF57" s="55">
        <v>0</v>
      </c>
      <c r="AG57" s="56">
        <f t="shared" si="162"/>
        <v>0</v>
      </c>
      <c r="AH57" s="60"/>
      <c r="AI57" s="56">
        <f t="shared" si="163"/>
        <v>0</v>
      </c>
      <c r="AJ57" s="61"/>
      <c r="AK57" s="56">
        <f t="shared" si="164"/>
        <v>0</v>
      </c>
      <c r="AL57" s="55"/>
      <c r="AM57" s="58">
        <f t="shared" si="165"/>
        <v>0</v>
      </c>
      <c r="AN57" s="57">
        <v>0</v>
      </c>
      <c r="AO57" s="56">
        <f t="shared" si="166"/>
        <v>0</v>
      </c>
      <c r="AP57" s="57">
        <v>0</v>
      </c>
      <c r="AQ57" s="56">
        <f t="shared" si="167"/>
        <v>0</v>
      </c>
      <c r="AR57" s="57"/>
      <c r="AS57" s="56">
        <f t="shared" si="168"/>
        <v>0</v>
      </c>
      <c r="AT57" s="57"/>
      <c r="AU57" s="56">
        <f t="shared" si="169"/>
        <v>0</v>
      </c>
      <c r="AV57" s="57"/>
      <c r="AW57" s="56">
        <f t="shared" si="170"/>
        <v>0</v>
      </c>
      <c r="AX57" s="55"/>
      <c r="AY57" s="56">
        <f t="shared" si="171"/>
        <v>0</v>
      </c>
      <c r="AZ57" s="57">
        <v>0</v>
      </c>
      <c r="BA57" s="56">
        <f t="shared" si="172"/>
        <v>0</v>
      </c>
      <c r="BB57" s="57">
        <v>0</v>
      </c>
      <c r="BC57" s="56">
        <f t="shared" si="173"/>
        <v>0</v>
      </c>
      <c r="BD57" s="57">
        <v>0</v>
      </c>
      <c r="BE57" s="56">
        <f t="shared" si="174"/>
        <v>0</v>
      </c>
      <c r="BF57" s="57">
        <v>0</v>
      </c>
      <c r="BG57" s="56">
        <f t="shared" si="175"/>
        <v>0</v>
      </c>
      <c r="BH57" s="57"/>
      <c r="BI57" s="56">
        <f t="shared" si="176"/>
        <v>0</v>
      </c>
      <c r="BJ57" s="57">
        <v>0</v>
      </c>
      <c r="BK57" s="56">
        <f t="shared" si="177"/>
        <v>0</v>
      </c>
      <c r="BL57" s="55">
        <v>0</v>
      </c>
      <c r="BM57" s="56">
        <f t="shared" si="178"/>
        <v>0</v>
      </c>
      <c r="BN57" s="114">
        <v>0</v>
      </c>
      <c r="BO57" s="56">
        <f t="shared" si="179"/>
        <v>0</v>
      </c>
      <c r="BP57" s="57">
        <v>0</v>
      </c>
      <c r="BQ57" s="56">
        <f t="shared" si="180"/>
        <v>0</v>
      </c>
      <c r="BR57" s="55">
        <v>0</v>
      </c>
      <c r="BS57" s="56">
        <f t="shared" si="181"/>
        <v>0</v>
      </c>
      <c r="BT57" s="55"/>
      <c r="BU57" s="56">
        <f t="shared" si="182"/>
        <v>0</v>
      </c>
      <c r="BV57" s="55">
        <v>0</v>
      </c>
      <c r="BW57" s="56">
        <f t="shared" si="183"/>
        <v>0</v>
      </c>
      <c r="BX57" s="55"/>
      <c r="BY57" s="56">
        <f t="shared" si="184"/>
        <v>0</v>
      </c>
      <c r="BZ57" s="57">
        <v>0</v>
      </c>
      <c r="CA57" s="56">
        <f t="shared" si="185"/>
        <v>0</v>
      </c>
      <c r="CB57" s="57"/>
      <c r="CC57" s="56">
        <f t="shared" si="186"/>
        <v>0</v>
      </c>
      <c r="CD57" s="55"/>
      <c r="CE57" s="56">
        <f t="shared" si="187"/>
        <v>0</v>
      </c>
      <c r="CF57" s="57">
        <v>0</v>
      </c>
      <c r="CG57" s="56">
        <f t="shared" si="188"/>
        <v>0</v>
      </c>
      <c r="CH57" s="57"/>
      <c r="CI57" s="56">
        <f t="shared" si="189"/>
        <v>0</v>
      </c>
      <c r="CJ57" s="55">
        <v>1</v>
      </c>
      <c r="CK57" s="56">
        <f t="shared" si="190"/>
        <v>22372.223999999998</v>
      </c>
      <c r="CL57" s="57">
        <v>0</v>
      </c>
      <c r="CM57" s="56">
        <f t="shared" si="191"/>
        <v>0</v>
      </c>
      <c r="CN57" s="55">
        <v>0</v>
      </c>
      <c r="CO57" s="56">
        <f t="shared" si="192"/>
        <v>0</v>
      </c>
      <c r="CP57" s="55">
        <v>0</v>
      </c>
      <c r="CQ57" s="56">
        <f t="shared" si="193"/>
        <v>0</v>
      </c>
      <c r="CR57" s="56"/>
      <c r="CS57" s="56">
        <f t="shared" si="194"/>
        <v>0</v>
      </c>
      <c r="CT57" s="64">
        <f t="shared" si="195"/>
        <v>1</v>
      </c>
      <c r="CU57" s="64">
        <f t="shared" si="195"/>
        <v>22372.223999999998</v>
      </c>
    </row>
    <row r="58" spans="1:99" s="1" customFormat="1" ht="30" x14ac:dyDescent="0.25">
      <c r="A58" s="35"/>
      <c r="B58" s="35">
        <v>29</v>
      </c>
      <c r="C58" s="79" t="s">
        <v>157</v>
      </c>
      <c r="D58" s="50">
        <v>11480</v>
      </c>
      <c r="E58" s="51">
        <v>0.97</v>
      </c>
      <c r="F58" s="52">
        <v>1</v>
      </c>
      <c r="G58" s="53"/>
      <c r="H58" s="50">
        <v>1.4</v>
      </c>
      <c r="I58" s="50">
        <v>1.68</v>
      </c>
      <c r="J58" s="50">
        <v>2.23</v>
      </c>
      <c r="K58" s="54">
        <v>2.57</v>
      </c>
      <c r="L58" s="55"/>
      <c r="M58" s="56">
        <f t="shared" si="154"/>
        <v>0</v>
      </c>
      <c r="N58" s="57"/>
      <c r="O58" s="56">
        <f t="shared" si="14"/>
        <v>0</v>
      </c>
      <c r="P58" s="57"/>
      <c r="Q58" s="56">
        <f t="shared" si="155"/>
        <v>0</v>
      </c>
      <c r="R58" s="55"/>
      <c r="S58" s="56">
        <f t="shared" si="156"/>
        <v>0</v>
      </c>
      <c r="T58" s="57"/>
      <c r="U58" s="56">
        <f t="shared" si="157"/>
        <v>0</v>
      </c>
      <c r="V58" s="60"/>
      <c r="W58" s="58">
        <f t="shared" si="158"/>
        <v>0</v>
      </c>
      <c r="X58" s="59"/>
      <c r="Y58" s="56">
        <f t="shared" si="15"/>
        <v>0</v>
      </c>
      <c r="Z58" s="55"/>
      <c r="AA58" s="56">
        <f t="shared" si="159"/>
        <v>0</v>
      </c>
      <c r="AB58" s="57"/>
      <c r="AC58" s="56">
        <f t="shared" si="160"/>
        <v>0</v>
      </c>
      <c r="AD58" s="57"/>
      <c r="AE58" s="56">
        <f t="shared" si="161"/>
        <v>0</v>
      </c>
      <c r="AF58" s="55"/>
      <c r="AG58" s="56">
        <f t="shared" si="162"/>
        <v>0</v>
      </c>
      <c r="AH58" s="55"/>
      <c r="AI58" s="56">
        <f t="shared" si="163"/>
        <v>0</v>
      </c>
      <c r="AJ58" s="61"/>
      <c r="AK58" s="56">
        <f t="shared" si="164"/>
        <v>0</v>
      </c>
      <c r="AL58" s="55"/>
      <c r="AM58" s="58">
        <f t="shared" si="165"/>
        <v>0</v>
      </c>
      <c r="AN58" s="57"/>
      <c r="AO58" s="56">
        <f t="shared" si="166"/>
        <v>0</v>
      </c>
      <c r="AP58" s="57"/>
      <c r="AQ58" s="56">
        <f t="shared" si="167"/>
        <v>0</v>
      </c>
      <c r="AR58" s="57"/>
      <c r="AS58" s="56">
        <f t="shared" si="168"/>
        <v>0</v>
      </c>
      <c r="AT58" s="57"/>
      <c r="AU58" s="56">
        <f t="shared" si="169"/>
        <v>0</v>
      </c>
      <c r="AV58" s="57"/>
      <c r="AW58" s="56">
        <f t="shared" si="170"/>
        <v>0</v>
      </c>
      <c r="AX58" s="55"/>
      <c r="AY58" s="56">
        <f t="shared" si="171"/>
        <v>0</v>
      </c>
      <c r="AZ58" s="57"/>
      <c r="BA58" s="56">
        <f t="shared" si="172"/>
        <v>0</v>
      </c>
      <c r="BB58" s="57"/>
      <c r="BC58" s="56">
        <f t="shared" si="173"/>
        <v>0</v>
      </c>
      <c r="BD58" s="57"/>
      <c r="BE58" s="56">
        <f t="shared" si="174"/>
        <v>0</v>
      </c>
      <c r="BF58" s="57"/>
      <c r="BG58" s="56">
        <f t="shared" si="175"/>
        <v>0</v>
      </c>
      <c r="BH58" s="57"/>
      <c r="BI58" s="56">
        <f t="shared" si="176"/>
        <v>0</v>
      </c>
      <c r="BJ58" s="57"/>
      <c r="BK58" s="56">
        <f t="shared" si="177"/>
        <v>0</v>
      </c>
      <c r="BL58" s="55"/>
      <c r="BM58" s="56">
        <f t="shared" si="178"/>
        <v>0</v>
      </c>
      <c r="BN58" s="114"/>
      <c r="BO58" s="56">
        <f t="shared" si="179"/>
        <v>0</v>
      </c>
      <c r="BP58" s="57"/>
      <c r="BQ58" s="56">
        <f t="shared" si="180"/>
        <v>0</v>
      </c>
      <c r="BR58" s="55"/>
      <c r="BS58" s="56">
        <f t="shared" si="181"/>
        <v>0</v>
      </c>
      <c r="BT58" s="55"/>
      <c r="BU58" s="56">
        <f t="shared" si="182"/>
        <v>0</v>
      </c>
      <c r="BV58" s="55"/>
      <c r="BW58" s="56">
        <f t="shared" si="183"/>
        <v>0</v>
      </c>
      <c r="BX58" s="55"/>
      <c r="BY58" s="56">
        <f t="shared" si="184"/>
        <v>0</v>
      </c>
      <c r="BZ58" s="57"/>
      <c r="CA58" s="56">
        <f t="shared" si="185"/>
        <v>0</v>
      </c>
      <c r="CB58" s="57"/>
      <c r="CC58" s="56">
        <f t="shared" si="186"/>
        <v>0</v>
      </c>
      <c r="CD58" s="55"/>
      <c r="CE58" s="56">
        <f t="shared" si="187"/>
        <v>0</v>
      </c>
      <c r="CF58" s="57"/>
      <c r="CG58" s="56">
        <f t="shared" si="188"/>
        <v>0</v>
      </c>
      <c r="CH58" s="57"/>
      <c r="CI58" s="56">
        <f t="shared" si="189"/>
        <v>0</v>
      </c>
      <c r="CJ58" s="55"/>
      <c r="CK58" s="56">
        <f t="shared" si="190"/>
        <v>0</v>
      </c>
      <c r="CL58" s="57"/>
      <c r="CM58" s="56">
        <f t="shared" si="191"/>
        <v>0</v>
      </c>
      <c r="CN58" s="55"/>
      <c r="CO58" s="56">
        <f t="shared" si="192"/>
        <v>0</v>
      </c>
      <c r="CP58" s="55"/>
      <c r="CQ58" s="56">
        <f t="shared" si="193"/>
        <v>0</v>
      </c>
      <c r="CR58" s="56"/>
      <c r="CS58" s="56">
        <f t="shared" si="194"/>
        <v>0</v>
      </c>
      <c r="CT58" s="64">
        <f t="shared" si="195"/>
        <v>0</v>
      </c>
      <c r="CU58" s="64">
        <f t="shared" si="195"/>
        <v>0</v>
      </c>
    </row>
    <row r="59" spans="1:99" s="1" customFormat="1" ht="30" x14ac:dyDescent="0.25">
      <c r="A59" s="35"/>
      <c r="B59" s="35">
        <v>30</v>
      </c>
      <c r="C59" s="49" t="s">
        <v>158</v>
      </c>
      <c r="D59" s="50">
        <v>11480</v>
      </c>
      <c r="E59" s="51">
        <v>0.52</v>
      </c>
      <c r="F59" s="52">
        <v>1</v>
      </c>
      <c r="G59" s="53"/>
      <c r="H59" s="50">
        <v>1.4</v>
      </c>
      <c r="I59" s="50">
        <v>1.68</v>
      </c>
      <c r="J59" s="50">
        <v>2.23</v>
      </c>
      <c r="K59" s="54">
        <v>2.57</v>
      </c>
      <c r="L59" s="55">
        <v>5</v>
      </c>
      <c r="M59" s="56">
        <f t="shared" si="154"/>
        <v>41787.199999999997</v>
      </c>
      <c r="N59" s="57">
        <v>0</v>
      </c>
      <c r="O59" s="56">
        <f t="shared" si="14"/>
        <v>0</v>
      </c>
      <c r="P59" s="57">
        <v>0</v>
      </c>
      <c r="Q59" s="56">
        <f t="shared" si="155"/>
        <v>0</v>
      </c>
      <c r="R59" s="55">
        <v>0</v>
      </c>
      <c r="S59" s="56">
        <f t="shared" si="156"/>
        <v>0</v>
      </c>
      <c r="T59" s="57">
        <v>0</v>
      </c>
      <c r="U59" s="56">
        <f t="shared" si="157"/>
        <v>0</v>
      </c>
      <c r="V59" s="55"/>
      <c r="W59" s="58">
        <f t="shared" si="158"/>
        <v>0</v>
      </c>
      <c r="X59" s="59"/>
      <c r="Y59" s="56">
        <f t="shared" si="15"/>
        <v>0</v>
      </c>
      <c r="Z59" s="55">
        <v>2</v>
      </c>
      <c r="AA59" s="56">
        <f t="shared" si="159"/>
        <v>16714.88</v>
      </c>
      <c r="AB59" s="57">
        <v>50</v>
      </c>
      <c r="AC59" s="56">
        <f t="shared" si="160"/>
        <v>417872</v>
      </c>
      <c r="AD59" s="57">
        <v>0</v>
      </c>
      <c r="AE59" s="56">
        <f t="shared" si="161"/>
        <v>0</v>
      </c>
      <c r="AF59" s="55">
        <v>0</v>
      </c>
      <c r="AG59" s="56">
        <f t="shared" si="162"/>
        <v>0</v>
      </c>
      <c r="AH59" s="60">
        <v>30</v>
      </c>
      <c r="AI59" s="56">
        <f t="shared" si="163"/>
        <v>300867.83999999997</v>
      </c>
      <c r="AJ59" s="61"/>
      <c r="AK59" s="56">
        <f t="shared" si="164"/>
        <v>0</v>
      </c>
      <c r="AL59" s="55"/>
      <c r="AM59" s="58">
        <f t="shared" si="165"/>
        <v>0</v>
      </c>
      <c r="AN59" s="57">
        <v>0</v>
      </c>
      <c r="AO59" s="56">
        <f t="shared" si="166"/>
        <v>0</v>
      </c>
      <c r="AP59" s="57"/>
      <c r="AQ59" s="56">
        <f t="shared" si="167"/>
        <v>0</v>
      </c>
      <c r="AR59" s="57"/>
      <c r="AS59" s="56">
        <f t="shared" si="168"/>
        <v>0</v>
      </c>
      <c r="AT59" s="57"/>
      <c r="AU59" s="56">
        <f t="shared" si="169"/>
        <v>0</v>
      </c>
      <c r="AV59" s="57"/>
      <c r="AW59" s="56">
        <f t="shared" si="170"/>
        <v>0</v>
      </c>
      <c r="AX59" s="55">
        <v>4</v>
      </c>
      <c r="AY59" s="56">
        <f t="shared" si="171"/>
        <v>33429.760000000002</v>
      </c>
      <c r="AZ59" s="57"/>
      <c r="BA59" s="56">
        <f t="shared" si="172"/>
        <v>0</v>
      </c>
      <c r="BB59" s="57">
        <v>0</v>
      </c>
      <c r="BC59" s="56">
        <f t="shared" si="173"/>
        <v>0</v>
      </c>
      <c r="BD59" s="57">
        <v>0</v>
      </c>
      <c r="BE59" s="56">
        <f t="shared" si="174"/>
        <v>0</v>
      </c>
      <c r="BF59" s="57"/>
      <c r="BG59" s="56">
        <f t="shared" si="175"/>
        <v>0</v>
      </c>
      <c r="BH59" s="57"/>
      <c r="BI59" s="56">
        <f t="shared" si="176"/>
        <v>0</v>
      </c>
      <c r="BJ59" s="57">
        <v>0</v>
      </c>
      <c r="BK59" s="56">
        <f t="shared" si="177"/>
        <v>0</v>
      </c>
      <c r="BL59" s="55">
        <v>0</v>
      </c>
      <c r="BM59" s="56">
        <f t="shared" si="178"/>
        <v>0</v>
      </c>
      <c r="BN59" s="114">
        <v>35</v>
      </c>
      <c r="BO59" s="56">
        <f t="shared" si="179"/>
        <v>351012.48</v>
      </c>
      <c r="BP59" s="57">
        <v>4</v>
      </c>
      <c r="BQ59" s="56">
        <f t="shared" si="180"/>
        <v>40115.712</v>
      </c>
      <c r="BR59" s="55"/>
      <c r="BS59" s="56">
        <f t="shared" si="181"/>
        <v>0</v>
      </c>
      <c r="BT59" s="55">
        <v>7</v>
      </c>
      <c r="BU59" s="56">
        <f t="shared" si="182"/>
        <v>70202.495999999999</v>
      </c>
      <c r="BV59" s="55">
        <v>26</v>
      </c>
      <c r="BW59" s="56">
        <f t="shared" si="183"/>
        <v>260752.128</v>
      </c>
      <c r="BX59" s="55">
        <v>2</v>
      </c>
      <c r="BY59" s="56">
        <f t="shared" si="184"/>
        <v>20057.856</v>
      </c>
      <c r="BZ59" s="57">
        <v>3</v>
      </c>
      <c r="CA59" s="56">
        <f t="shared" si="185"/>
        <v>30086.783999999996</v>
      </c>
      <c r="CB59" s="57"/>
      <c r="CC59" s="56">
        <f t="shared" si="186"/>
        <v>0</v>
      </c>
      <c r="CD59" s="55"/>
      <c r="CE59" s="56">
        <f t="shared" si="187"/>
        <v>0</v>
      </c>
      <c r="CF59" s="57"/>
      <c r="CG59" s="56">
        <f t="shared" si="188"/>
        <v>0</v>
      </c>
      <c r="CH59" s="57"/>
      <c r="CI59" s="56">
        <f t="shared" si="189"/>
        <v>0</v>
      </c>
      <c r="CJ59" s="55"/>
      <c r="CK59" s="56">
        <f t="shared" si="190"/>
        <v>0</v>
      </c>
      <c r="CL59" s="57">
        <v>4</v>
      </c>
      <c r="CM59" s="56">
        <f t="shared" si="191"/>
        <v>40115.712</v>
      </c>
      <c r="CN59" s="60">
        <v>30</v>
      </c>
      <c r="CO59" s="56">
        <f t="shared" si="192"/>
        <v>399366.24</v>
      </c>
      <c r="CP59" s="60">
        <v>2</v>
      </c>
      <c r="CQ59" s="56">
        <f t="shared" si="193"/>
        <v>30683.743999999999</v>
      </c>
      <c r="CR59" s="56"/>
      <c r="CS59" s="56">
        <f t="shared" si="194"/>
        <v>0</v>
      </c>
      <c r="CT59" s="64">
        <f t="shared" si="195"/>
        <v>204</v>
      </c>
      <c r="CU59" s="64">
        <f t="shared" si="195"/>
        <v>2053064.8319999999</v>
      </c>
    </row>
    <row r="60" spans="1:99" s="1" customFormat="1" ht="30" x14ac:dyDescent="0.25">
      <c r="A60" s="35"/>
      <c r="B60" s="35">
        <v>31</v>
      </c>
      <c r="C60" s="49" t="s">
        <v>159</v>
      </c>
      <c r="D60" s="50">
        <v>11480</v>
      </c>
      <c r="E60" s="51">
        <v>0.65</v>
      </c>
      <c r="F60" s="52">
        <v>1</v>
      </c>
      <c r="G60" s="53"/>
      <c r="H60" s="50">
        <v>1.4</v>
      </c>
      <c r="I60" s="50">
        <v>1.68</v>
      </c>
      <c r="J60" s="50">
        <v>2.23</v>
      </c>
      <c r="K60" s="54">
        <v>2.57</v>
      </c>
      <c r="L60" s="95">
        <v>7</v>
      </c>
      <c r="M60" s="56">
        <f t="shared" si="154"/>
        <v>73127.599999999991</v>
      </c>
      <c r="N60" s="96"/>
      <c r="O60" s="56">
        <f t="shared" si="14"/>
        <v>0</v>
      </c>
      <c r="P60" s="96"/>
      <c r="Q60" s="56">
        <f t="shared" si="155"/>
        <v>0</v>
      </c>
      <c r="R60" s="95"/>
      <c r="S60" s="56">
        <f t="shared" si="156"/>
        <v>0</v>
      </c>
      <c r="T60" s="96"/>
      <c r="U60" s="56">
        <f t="shared" si="157"/>
        <v>0</v>
      </c>
      <c r="V60" s="55"/>
      <c r="W60" s="58">
        <f t="shared" si="158"/>
        <v>0</v>
      </c>
      <c r="X60" s="59"/>
      <c r="Y60" s="56">
        <f t="shared" si="15"/>
        <v>0</v>
      </c>
      <c r="Z60" s="95"/>
      <c r="AA60" s="56">
        <f t="shared" si="159"/>
        <v>0</v>
      </c>
      <c r="AB60" s="96">
        <v>35</v>
      </c>
      <c r="AC60" s="56">
        <f t="shared" si="160"/>
        <v>365638</v>
      </c>
      <c r="AD60" s="96"/>
      <c r="AE60" s="56">
        <f t="shared" si="161"/>
        <v>0</v>
      </c>
      <c r="AF60" s="95"/>
      <c r="AG60" s="56">
        <f t="shared" si="162"/>
        <v>0</v>
      </c>
      <c r="AH60" s="95"/>
      <c r="AI60" s="56">
        <f t="shared" si="163"/>
        <v>0</v>
      </c>
      <c r="AJ60" s="61"/>
      <c r="AK60" s="56">
        <f t="shared" si="164"/>
        <v>0</v>
      </c>
      <c r="AL60" s="95"/>
      <c r="AM60" s="58">
        <f t="shared" si="165"/>
        <v>0</v>
      </c>
      <c r="AN60" s="96"/>
      <c r="AO60" s="56">
        <f t="shared" si="166"/>
        <v>0</v>
      </c>
      <c r="AP60" s="96"/>
      <c r="AQ60" s="56">
        <f t="shared" si="167"/>
        <v>0</v>
      </c>
      <c r="AR60" s="96"/>
      <c r="AS60" s="56">
        <f t="shared" si="168"/>
        <v>0</v>
      </c>
      <c r="AT60" s="96"/>
      <c r="AU60" s="56">
        <f t="shared" si="169"/>
        <v>0</v>
      </c>
      <c r="AV60" s="96"/>
      <c r="AW60" s="56">
        <f t="shared" si="170"/>
        <v>0</v>
      </c>
      <c r="AX60" s="95">
        <v>10</v>
      </c>
      <c r="AY60" s="56">
        <f t="shared" si="171"/>
        <v>104468</v>
      </c>
      <c r="AZ60" s="96"/>
      <c r="BA60" s="56">
        <f t="shared" si="172"/>
        <v>0</v>
      </c>
      <c r="BB60" s="96"/>
      <c r="BC60" s="56">
        <f t="shared" si="173"/>
        <v>0</v>
      </c>
      <c r="BD60" s="96"/>
      <c r="BE60" s="56">
        <f t="shared" si="174"/>
        <v>0</v>
      </c>
      <c r="BF60" s="96"/>
      <c r="BG60" s="56">
        <f t="shared" si="175"/>
        <v>0</v>
      </c>
      <c r="BH60" s="96">
        <v>76</v>
      </c>
      <c r="BI60" s="56">
        <f t="shared" si="176"/>
        <v>793956.79999999993</v>
      </c>
      <c r="BJ60" s="96"/>
      <c r="BK60" s="56">
        <f t="shared" si="177"/>
        <v>0</v>
      </c>
      <c r="BL60" s="95"/>
      <c r="BM60" s="56">
        <f t="shared" si="178"/>
        <v>0</v>
      </c>
      <c r="BN60" s="115">
        <v>115</v>
      </c>
      <c r="BO60" s="56">
        <f t="shared" si="179"/>
        <v>1441658.4</v>
      </c>
      <c r="BP60" s="96"/>
      <c r="BQ60" s="56">
        <f t="shared" si="180"/>
        <v>0</v>
      </c>
      <c r="BR60" s="97"/>
      <c r="BS60" s="56">
        <f t="shared" si="181"/>
        <v>0</v>
      </c>
      <c r="BT60" s="97">
        <v>23</v>
      </c>
      <c r="BU60" s="56">
        <f t="shared" si="182"/>
        <v>288331.68</v>
      </c>
      <c r="BV60" s="95">
        <v>79</v>
      </c>
      <c r="BW60" s="56">
        <f t="shared" si="183"/>
        <v>990356.64</v>
      </c>
      <c r="BX60" s="95"/>
      <c r="BY60" s="56">
        <f t="shared" si="184"/>
        <v>0</v>
      </c>
      <c r="BZ60" s="98">
        <v>8</v>
      </c>
      <c r="CA60" s="56">
        <f t="shared" si="185"/>
        <v>100289.28</v>
      </c>
      <c r="CB60" s="96"/>
      <c r="CC60" s="56">
        <f t="shared" si="186"/>
        <v>0</v>
      </c>
      <c r="CD60" s="95">
        <v>1</v>
      </c>
      <c r="CE60" s="56">
        <f t="shared" si="187"/>
        <v>12536.16</v>
      </c>
      <c r="CF60" s="96">
        <v>3</v>
      </c>
      <c r="CG60" s="56">
        <f t="shared" si="188"/>
        <v>37608.479999999996</v>
      </c>
      <c r="CH60" s="96"/>
      <c r="CI60" s="56">
        <f t="shared" si="189"/>
        <v>0</v>
      </c>
      <c r="CJ60" s="95">
        <v>30</v>
      </c>
      <c r="CK60" s="56">
        <f t="shared" si="190"/>
        <v>376084.8</v>
      </c>
      <c r="CL60" s="96"/>
      <c r="CM60" s="56">
        <f t="shared" si="191"/>
        <v>0</v>
      </c>
      <c r="CN60" s="95"/>
      <c r="CO60" s="56">
        <f t="shared" si="192"/>
        <v>0</v>
      </c>
      <c r="CP60" s="95"/>
      <c r="CQ60" s="56">
        <f t="shared" si="193"/>
        <v>0</v>
      </c>
      <c r="CR60" s="56"/>
      <c r="CS60" s="56">
        <f t="shared" si="194"/>
        <v>0</v>
      </c>
      <c r="CT60" s="64">
        <f t="shared" si="195"/>
        <v>387</v>
      </c>
      <c r="CU60" s="64">
        <f t="shared" si="195"/>
        <v>4584055.84</v>
      </c>
    </row>
    <row r="61" spans="1:99" s="109" customFormat="1" x14ac:dyDescent="0.25">
      <c r="A61" s="107">
        <v>13</v>
      </c>
      <c r="B61" s="107"/>
      <c r="C61" s="37" t="s">
        <v>160</v>
      </c>
      <c r="D61" s="50">
        <v>11480</v>
      </c>
      <c r="E61" s="103">
        <v>0.8</v>
      </c>
      <c r="F61" s="39">
        <v>1</v>
      </c>
      <c r="G61" s="88"/>
      <c r="H61" s="108">
        <v>1.4</v>
      </c>
      <c r="I61" s="108">
        <v>1.68</v>
      </c>
      <c r="J61" s="108">
        <v>2.23</v>
      </c>
      <c r="K61" s="90">
        <v>2.57</v>
      </c>
      <c r="L61" s="105">
        <f>SUM(L62:L64)</f>
        <v>70</v>
      </c>
      <c r="M61" s="106">
        <f>SUM(M62:M64)</f>
        <v>927032.96</v>
      </c>
      <c r="N61" s="106">
        <f>SUM(N62:N64)</f>
        <v>0</v>
      </c>
      <c r="O61" s="106">
        <f t="shared" ref="O61:CI61" si="196">SUM(O62:O64)</f>
        <v>0</v>
      </c>
      <c r="P61" s="106">
        <f t="shared" si="196"/>
        <v>0</v>
      </c>
      <c r="Q61" s="106">
        <f t="shared" si="196"/>
        <v>0</v>
      </c>
      <c r="R61" s="105">
        <f t="shared" si="196"/>
        <v>0</v>
      </c>
      <c r="S61" s="106">
        <f t="shared" si="196"/>
        <v>0</v>
      </c>
      <c r="T61" s="106">
        <f t="shared" si="196"/>
        <v>0</v>
      </c>
      <c r="U61" s="106">
        <f t="shared" si="196"/>
        <v>0</v>
      </c>
      <c r="V61" s="105">
        <f t="shared" si="196"/>
        <v>0</v>
      </c>
      <c r="W61" s="105">
        <f t="shared" si="196"/>
        <v>0</v>
      </c>
      <c r="X61" s="106">
        <f t="shared" si="196"/>
        <v>0</v>
      </c>
      <c r="Y61" s="106">
        <f t="shared" si="196"/>
        <v>0</v>
      </c>
      <c r="Z61" s="105">
        <f t="shared" si="196"/>
        <v>38</v>
      </c>
      <c r="AA61" s="106">
        <f t="shared" si="196"/>
        <v>503246.46399999998</v>
      </c>
      <c r="AB61" s="106">
        <f t="shared" si="196"/>
        <v>0</v>
      </c>
      <c r="AC61" s="106">
        <f t="shared" si="196"/>
        <v>0</v>
      </c>
      <c r="AD61" s="106">
        <f>SUM(AD62:AD64)</f>
        <v>40</v>
      </c>
      <c r="AE61" s="106">
        <f>SUM(AE62:AE64)</f>
        <v>529733.12</v>
      </c>
      <c r="AF61" s="105">
        <f t="shared" ref="AF61" si="197">SUM(AF62:AF64)</f>
        <v>0</v>
      </c>
      <c r="AG61" s="106">
        <f t="shared" si="196"/>
        <v>0</v>
      </c>
      <c r="AH61" s="105">
        <f t="shared" si="196"/>
        <v>247</v>
      </c>
      <c r="AI61" s="106">
        <f t="shared" si="196"/>
        <v>3925322.4191999999</v>
      </c>
      <c r="AJ61" s="105">
        <v>0</v>
      </c>
      <c r="AK61" s="106">
        <f t="shared" si="196"/>
        <v>0</v>
      </c>
      <c r="AL61" s="105">
        <f>SUM(AL62:AL64)</f>
        <v>60</v>
      </c>
      <c r="AM61" s="105">
        <f>SUM(AM62:AM64)</f>
        <v>794599.68</v>
      </c>
      <c r="AN61" s="106">
        <f t="shared" si="196"/>
        <v>0</v>
      </c>
      <c r="AO61" s="106">
        <f t="shared" si="196"/>
        <v>0</v>
      </c>
      <c r="AP61" s="106">
        <f t="shared" si="196"/>
        <v>0</v>
      </c>
      <c r="AQ61" s="106">
        <f t="shared" si="196"/>
        <v>0</v>
      </c>
      <c r="AR61" s="106">
        <f t="shared" si="196"/>
        <v>0</v>
      </c>
      <c r="AS61" s="106">
        <f t="shared" si="196"/>
        <v>0</v>
      </c>
      <c r="AT61" s="106">
        <f t="shared" si="196"/>
        <v>0</v>
      </c>
      <c r="AU61" s="106">
        <f t="shared" si="196"/>
        <v>0</v>
      </c>
      <c r="AV61" s="106">
        <f t="shared" si="196"/>
        <v>12</v>
      </c>
      <c r="AW61" s="106">
        <f t="shared" si="196"/>
        <v>158919.93599999999</v>
      </c>
      <c r="AX61" s="105">
        <f t="shared" si="196"/>
        <v>204</v>
      </c>
      <c r="AY61" s="106">
        <f t="shared" si="196"/>
        <v>2701638.912</v>
      </c>
      <c r="AZ61" s="106">
        <f t="shared" si="196"/>
        <v>119</v>
      </c>
      <c r="BA61" s="106">
        <f t="shared" si="196"/>
        <v>1575956.0320000001</v>
      </c>
      <c r="BB61" s="106">
        <f t="shared" si="196"/>
        <v>259</v>
      </c>
      <c r="BC61" s="106">
        <f t="shared" si="196"/>
        <v>3430021.952</v>
      </c>
      <c r="BD61" s="106">
        <f t="shared" si="196"/>
        <v>20</v>
      </c>
      <c r="BE61" s="106">
        <f t="shared" si="196"/>
        <v>264866.56</v>
      </c>
      <c r="BF61" s="106">
        <f t="shared" si="196"/>
        <v>0</v>
      </c>
      <c r="BG61" s="106">
        <f t="shared" si="196"/>
        <v>0</v>
      </c>
      <c r="BH61" s="106">
        <f t="shared" si="196"/>
        <v>376</v>
      </c>
      <c r="BI61" s="106">
        <f t="shared" si="196"/>
        <v>4979491.3279999997</v>
      </c>
      <c r="BJ61" s="106">
        <f t="shared" si="196"/>
        <v>22</v>
      </c>
      <c r="BK61" s="106">
        <f t="shared" si="196"/>
        <v>349623.85920000001</v>
      </c>
      <c r="BL61" s="105">
        <f>SUM(BL62:BL64)</f>
        <v>97</v>
      </c>
      <c r="BM61" s="106">
        <f>SUM(BM62:BM64)</f>
        <v>1541523.3792000001</v>
      </c>
      <c r="BN61" s="106">
        <f>SUM(BN62:BN64)</f>
        <v>0</v>
      </c>
      <c r="BO61" s="106">
        <f>SUM(BO62:BO64)</f>
        <v>0</v>
      </c>
      <c r="BP61" s="106">
        <f t="shared" si="196"/>
        <v>0</v>
      </c>
      <c r="BQ61" s="106">
        <f t="shared" si="196"/>
        <v>0</v>
      </c>
      <c r="BR61" s="105">
        <f t="shared" si="196"/>
        <v>0</v>
      </c>
      <c r="BS61" s="106">
        <f t="shared" si="196"/>
        <v>0</v>
      </c>
      <c r="BT61" s="106">
        <f t="shared" si="196"/>
        <v>249</v>
      </c>
      <c r="BU61" s="106">
        <f t="shared" si="196"/>
        <v>3957106.4063999997</v>
      </c>
      <c r="BV61" s="105">
        <f t="shared" si="196"/>
        <v>188</v>
      </c>
      <c r="BW61" s="106">
        <f t="shared" si="196"/>
        <v>2987694.7968000001</v>
      </c>
      <c r="BX61" s="105">
        <f t="shared" si="196"/>
        <v>80</v>
      </c>
      <c r="BY61" s="106">
        <f t="shared" si="196"/>
        <v>1271359.4879999999</v>
      </c>
      <c r="BZ61" s="106">
        <f t="shared" si="196"/>
        <v>90</v>
      </c>
      <c r="CA61" s="106">
        <f t="shared" si="196"/>
        <v>1430279.4240000001</v>
      </c>
      <c r="CB61" s="106">
        <f t="shared" si="196"/>
        <v>20</v>
      </c>
      <c r="CC61" s="106">
        <f t="shared" si="196"/>
        <v>317839.87199999997</v>
      </c>
      <c r="CD61" s="105">
        <f t="shared" si="196"/>
        <v>227</v>
      </c>
      <c r="CE61" s="106">
        <f t="shared" si="196"/>
        <v>3607482.5471999999</v>
      </c>
      <c r="CF61" s="106">
        <f t="shared" si="196"/>
        <v>86</v>
      </c>
      <c r="CG61" s="106">
        <f t="shared" si="196"/>
        <v>1366711.4495999999</v>
      </c>
      <c r="CH61" s="106">
        <f t="shared" si="196"/>
        <v>70</v>
      </c>
      <c r="CI61" s="106">
        <f t="shared" si="196"/>
        <v>1112439.5519999999</v>
      </c>
      <c r="CJ61" s="105">
        <f t="shared" ref="CJ61:CU61" si="198">SUM(CJ62:CJ64)</f>
        <v>100</v>
      </c>
      <c r="CK61" s="106">
        <f t="shared" si="198"/>
        <v>1589199.3599999999</v>
      </c>
      <c r="CL61" s="106">
        <f t="shared" si="198"/>
        <v>22</v>
      </c>
      <c r="CM61" s="106">
        <f t="shared" si="198"/>
        <v>349623.85920000001</v>
      </c>
      <c r="CN61" s="105">
        <v>200</v>
      </c>
      <c r="CO61" s="106">
        <f t="shared" si="198"/>
        <v>4218945.92</v>
      </c>
      <c r="CP61" s="105">
        <f t="shared" si="198"/>
        <v>68</v>
      </c>
      <c r="CQ61" s="106">
        <f t="shared" si="198"/>
        <v>1653145.7152</v>
      </c>
      <c r="CR61" s="106">
        <f t="shared" si="198"/>
        <v>0</v>
      </c>
      <c r="CS61" s="106">
        <f t="shared" si="198"/>
        <v>0</v>
      </c>
      <c r="CT61" s="106">
        <f t="shared" si="198"/>
        <v>2964</v>
      </c>
      <c r="CU61" s="106">
        <f t="shared" si="198"/>
        <v>45543804.991999991</v>
      </c>
    </row>
    <row r="62" spans="1:99" s="1" customFormat="1" ht="30" x14ac:dyDescent="0.25">
      <c r="A62" s="35"/>
      <c r="B62" s="35">
        <v>32</v>
      </c>
      <c r="C62" s="49" t="s">
        <v>161</v>
      </c>
      <c r="D62" s="50">
        <v>11480</v>
      </c>
      <c r="E62" s="51">
        <v>0.8</v>
      </c>
      <c r="F62" s="157">
        <v>1.03</v>
      </c>
      <c r="G62" s="158"/>
      <c r="H62" s="50">
        <v>1.4</v>
      </c>
      <c r="I62" s="50">
        <v>1.68</v>
      </c>
      <c r="J62" s="50">
        <v>2.23</v>
      </c>
      <c r="K62" s="54">
        <v>2.57</v>
      </c>
      <c r="L62" s="55">
        <v>70</v>
      </c>
      <c r="M62" s="56">
        <f>SUM(L62*$D62*$E62*$F62*$H62*$M$11)</f>
        <v>927032.96</v>
      </c>
      <c r="N62" s="57"/>
      <c r="O62" s="56">
        <f t="shared" si="14"/>
        <v>0</v>
      </c>
      <c r="P62" s="57"/>
      <c r="Q62" s="56">
        <f>SUM(P62*$D62*$E62*$F62*$H62*$Q$11)</f>
        <v>0</v>
      </c>
      <c r="R62" s="55"/>
      <c r="S62" s="56">
        <f>SUM(R62*$D62*$E62*$F62*$H62*$S$11)</f>
        <v>0</v>
      </c>
      <c r="T62" s="57"/>
      <c r="U62" s="56">
        <f>SUM(T62*$D62*$E62*$F62*$H62*$U$11)</f>
        <v>0</v>
      </c>
      <c r="V62" s="55"/>
      <c r="W62" s="58">
        <f>SUM(V62*$D62*$E62*$F62*$H62*$W$11)</f>
        <v>0</v>
      </c>
      <c r="X62" s="59"/>
      <c r="Y62" s="56">
        <f t="shared" si="15"/>
        <v>0</v>
      </c>
      <c r="Z62" s="55">
        <v>38</v>
      </c>
      <c r="AA62" s="56">
        <f>SUM(Z62*$D62*$E62*$F62*$H62*$AA$11)</f>
        <v>503246.46399999998</v>
      </c>
      <c r="AB62" s="57"/>
      <c r="AC62" s="56">
        <f>SUM(AB62*$D62*$E62*$F62*$H62*$AC$11)</f>
        <v>0</v>
      </c>
      <c r="AD62" s="57">
        <v>40</v>
      </c>
      <c r="AE62" s="56">
        <f>SUM(AD62*$D62*$E62*$F62*$H62*$AE$11)</f>
        <v>529733.12</v>
      </c>
      <c r="AF62" s="55"/>
      <c r="AG62" s="56">
        <f>AF62*$D62*$E62*$F62*$I62*$AG$11</f>
        <v>0</v>
      </c>
      <c r="AH62" s="60">
        <v>247</v>
      </c>
      <c r="AI62" s="56">
        <f>AH62*$D62*$E62*$F62*$I62*$AI$11</f>
        <v>3925322.4191999999</v>
      </c>
      <c r="AJ62" s="61"/>
      <c r="AK62" s="56">
        <f>SUM(AJ62*$D62*$E62*$F62*$H62*$AK$11)</f>
        <v>0</v>
      </c>
      <c r="AL62" s="55">
        <v>60</v>
      </c>
      <c r="AM62" s="58">
        <f>SUM(AL62*$D62*$E62*$F62*$H62*$AM$11)</f>
        <v>794599.68</v>
      </c>
      <c r="AN62" s="57"/>
      <c r="AO62" s="56">
        <f>SUM(AN62*$D62*$E62*$F62*$H62*$AO$11)</f>
        <v>0</v>
      </c>
      <c r="AP62" s="57"/>
      <c r="AQ62" s="56">
        <f>SUM(AP62*$D62*$E62*$F62*$H62*$AQ$11)</f>
        <v>0</v>
      </c>
      <c r="AR62" s="57"/>
      <c r="AS62" s="56">
        <f>SUM(AR62*$D62*$E62*$F62*$H62*$AS$11)</f>
        <v>0</v>
      </c>
      <c r="AT62" s="57"/>
      <c r="AU62" s="56">
        <f>SUM(AT62*$D62*$E62*$F62*$H62*$AU$11)</f>
        <v>0</v>
      </c>
      <c r="AV62" s="57">
        <v>12</v>
      </c>
      <c r="AW62" s="56">
        <f>SUM(AV62*$D62*$E62*$F62*$H62*$AW$11)</f>
        <v>158919.93599999999</v>
      </c>
      <c r="AX62" s="55">
        <v>204</v>
      </c>
      <c r="AY62" s="56">
        <f>SUM(AX62*$D62*$E62*$F62*$H62*$AY$11)</f>
        <v>2701638.912</v>
      </c>
      <c r="AZ62" s="57">
        <v>119</v>
      </c>
      <c r="BA62" s="56">
        <f>SUM(AZ62*$D62*$E62*$F62*$H62*$BA$11)</f>
        <v>1575956.0320000001</v>
      </c>
      <c r="BB62" s="57">
        <v>259</v>
      </c>
      <c r="BC62" s="56">
        <f>SUM(BB62*$D62*$E62*$F62*$H62*$BC$11)</f>
        <v>3430021.952</v>
      </c>
      <c r="BD62" s="57">
        <v>20</v>
      </c>
      <c r="BE62" s="56">
        <f>SUM(BD62*$D62*$E62*$F62*$H62*$BE$11)</f>
        <v>264866.56</v>
      </c>
      <c r="BF62" s="57"/>
      <c r="BG62" s="56">
        <f>SUM(BF62*$D62*$E62*$F62*$H62*$BG$11)</f>
        <v>0</v>
      </c>
      <c r="BH62" s="57">
        <v>376</v>
      </c>
      <c r="BI62" s="56">
        <f>SUM(BH62*$D62*$E62*$F62*$H62*$BI$11)</f>
        <v>4979491.3279999997</v>
      </c>
      <c r="BJ62" s="63">
        <v>22</v>
      </c>
      <c r="BK62" s="56">
        <f>BJ62*$D62*$E62*$F62*$I62*$BK$11</f>
        <v>349623.85920000001</v>
      </c>
      <c r="BL62" s="60">
        <v>97</v>
      </c>
      <c r="BM62" s="56">
        <f>BL62*$D62*$E62*$F62*$I62*$BM$11</f>
        <v>1541523.3792000001</v>
      </c>
      <c r="BN62" s="114"/>
      <c r="BO62" s="56">
        <f>BN62*$D62*$E62*$F62*$I62*$BO$11</f>
        <v>0</v>
      </c>
      <c r="BP62" s="63"/>
      <c r="BQ62" s="56">
        <f>BP62*$D62*$E62*$F62*$I62*$BQ$11</f>
        <v>0</v>
      </c>
      <c r="BR62" s="55"/>
      <c r="BS62" s="56">
        <f>BR62*$D62*$E62*$F62*$I62*$BS$11</f>
        <v>0</v>
      </c>
      <c r="BT62" s="60">
        <v>249</v>
      </c>
      <c r="BU62" s="56">
        <f>BT62*$D62*$E62*$F62*$I62*$BU$11</f>
        <v>3957106.4063999997</v>
      </c>
      <c r="BV62" s="55">
        <v>188</v>
      </c>
      <c r="BW62" s="56">
        <f>BV62*$D62*$E62*$F62*$I62*$BW$11</f>
        <v>2987694.7968000001</v>
      </c>
      <c r="BX62" s="60">
        <v>80</v>
      </c>
      <c r="BY62" s="56">
        <f>BX62*$D62*$E62*$F62*$I62*$BY$11</f>
        <v>1271359.4879999999</v>
      </c>
      <c r="BZ62" s="63">
        <v>90</v>
      </c>
      <c r="CA62" s="56">
        <f>BZ62*$D62*$E62*$F62*$I62*$CA$11</f>
        <v>1430279.4240000001</v>
      </c>
      <c r="CB62" s="57">
        <v>20</v>
      </c>
      <c r="CC62" s="56">
        <f>CB62*$D62*$E62*$F62*$I62*$CC$11</f>
        <v>317839.87199999997</v>
      </c>
      <c r="CD62" s="55">
        <v>227</v>
      </c>
      <c r="CE62" s="56">
        <f>CD62*$D62*$E62*$F62*$I62*$CE$11</f>
        <v>3607482.5471999999</v>
      </c>
      <c r="CF62" s="63">
        <v>86</v>
      </c>
      <c r="CG62" s="56">
        <f>CF62*$D62*$E62*$F62*$I62*$CG$11</f>
        <v>1366711.4495999999</v>
      </c>
      <c r="CH62" s="63">
        <v>70</v>
      </c>
      <c r="CI62" s="56">
        <f>CH62*$D62*$E62*$F62*$I62*$CI$11</f>
        <v>1112439.5519999999</v>
      </c>
      <c r="CJ62" s="55">
        <v>100</v>
      </c>
      <c r="CK62" s="56">
        <f>CJ62*$D62*$E62*$F62*$I62*$CK$11</f>
        <v>1589199.3599999999</v>
      </c>
      <c r="CL62" s="57">
        <v>22</v>
      </c>
      <c r="CM62" s="56">
        <f>CL62*$D62*$E62*$F62*$I62*$CM$11</f>
        <v>349623.85920000001</v>
      </c>
      <c r="CN62" s="60">
        <v>200</v>
      </c>
      <c r="CO62" s="56">
        <f>CN62*$D62*$E62*$F62*$J62*$CO$11</f>
        <v>4218945.92</v>
      </c>
      <c r="CP62" s="60">
        <v>68</v>
      </c>
      <c r="CQ62" s="56">
        <f>CP62*$D62*$E62*$F62*$K62*$CQ$11</f>
        <v>1653145.7152</v>
      </c>
      <c r="CR62" s="56"/>
      <c r="CS62" s="56">
        <f>CR62*D62*E62*F62</f>
        <v>0</v>
      </c>
      <c r="CT62" s="64">
        <f t="shared" ref="CT62:CU64" si="199">SUM(N62+L62+X62+P62+R62+Z62+V62+T62+AB62+AF62+AD62+AH62+AJ62+AN62+BJ62+BP62+AL62+AX62+AZ62+CB62+CD62+BZ62+CF62+CH62+BT62+BV62+AP62+AR62+AT62+AV62+BL62+BN62+BR62+BB62+BD62+BF62+BH62+BX62+CJ62+CL62+CN62+CP62+CR62)</f>
        <v>2964</v>
      </c>
      <c r="CU62" s="64">
        <f t="shared" si="199"/>
        <v>45543804.991999991</v>
      </c>
    </row>
    <row r="63" spans="1:99" s="1" customFormat="1" ht="30" x14ac:dyDescent="0.25">
      <c r="A63" s="35"/>
      <c r="B63" s="35">
        <v>33</v>
      </c>
      <c r="C63" s="49" t="s">
        <v>162</v>
      </c>
      <c r="D63" s="50">
        <v>11480</v>
      </c>
      <c r="E63" s="51">
        <v>3.39</v>
      </c>
      <c r="F63" s="52">
        <v>1</v>
      </c>
      <c r="G63" s="53"/>
      <c r="H63" s="50">
        <v>1.4</v>
      </c>
      <c r="I63" s="50">
        <v>1.68</v>
      </c>
      <c r="J63" s="50">
        <v>2.23</v>
      </c>
      <c r="K63" s="54">
        <v>2.57</v>
      </c>
      <c r="L63" s="116"/>
      <c r="M63" s="56">
        <f>SUM(L63*$D63*$E63*$F63*$H63*$M$11)</f>
        <v>0</v>
      </c>
      <c r="N63" s="117"/>
      <c r="O63" s="56">
        <f t="shared" si="14"/>
        <v>0</v>
      </c>
      <c r="P63" s="117"/>
      <c r="Q63" s="56">
        <f>SUM(P63*$D63*$E63*$F63*$H63*$Q$11)</f>
        <v>0</v>
      </c>
      <c r="R63" s="116"/>
      <c r="S63" s="56">
        <f>SUM(R63*$D63*$E63*$F63*$H63*$S$11)</f>
        <v>0</v>
      </c>
      <c r="T63" s="117"/>
      <c r="U63" s="56">
        <f>SUM(T63*$D63*$E63*$F63*$H63*$U$11)</f>
        <v>0</v>
      </c>
      <c r="V63" s="95"/>
      <c r="W63" s="58">
        <f>SUM(V63*$D63*$E63*$F63*$H63*$W$11)</f>
        <v>0</v>
      </c>
      <c r="X63" s="59"/>
      <c r="Y63" s="56">
        <f t="shared" si="15"/>
        <v>0</v>
      </c>
      <c r="Z63" s="116"/>
      <c r="AA63" s="56">
        <f>SUM(Z63*$D63*$E63*$F63*$H63*$AA$11)</f>
        <v>0</v>
      </c>
      <c r="AB63" s="117"/>
      <c r="AC63" s="56">
        <f>SUM(AB63*$D63*$E63*$F63*$H63*$AC$11)</f>
        <v>0</v>
      </c>
      <c r="AD63" s="117"/>
      <c r="AE63" s="56">
        <f>SUM(AD63*$D63*$E63*$F63*$H63*$AE$11)</f>
        <v>0</v>
      </c>
      <c r="AF63" s="116"/>
      <c r="AG63" s="56">
        <f>AF63*$D63*$E63*$F63*$I63*$AG$11</f>
        <v>0</v>
      </c>
      <c r="AH63" s="116"/>
      <c r="AI63" s="56">
        <f>AH63*$D63*$E63*$F63*$I63*$AI$11</f>
        <v>0</v>
      </c>
      <c r="AJ63" s="61"/>
      <c r="AK63" s="56">
        <f>SUM(AJ63*$D63*$E63*$F63*$H63*$AK$11)</f>
        <v>0</v>
      </c>
      <c r="AL63" s="116"/>
      <c r="AM63" s="58">
        <f>SUM(AL63*$D63*$E63*$F63*$H63*$AM$11)</f>
        <v>0</v>
      </c>
      <c r="AN63" s="117"/>
      <c r="AO63" s="56">
        <f>SUM(AN63*$D63*$E63*$F63*$H63*$AO$11)</f>
        <v>0</v>
      </c>
      <c r="AP63" s="117"/>
      <c r="AQ63" s="56">
        <f>SUM(AP63*$D63*$E63*$F63*$H63*$AQ$11)</f>
        <v>0</v>
      </c>
      <c r="AR63" s="117"/>
      <c r="AS63" s="56">
        <f>SUM(AR63*$D63*$E63*$F63*$H63*$AS$11)</f>
        <v>0</v>
      </c>
      <c r="AT63" s="96"/>
      <c r="AU63" s="56">
        <f>SUM(AT63*$D63*$E63*$F63*$H63*$AU$11)</f>
        <v>0</v>
      </c>
      <c r="AV63" s="117"/>
      <c r="AW63" s="56">
        <f>SUM(AV63*$D63*$E63*$F63*$H63*$AW$11)</f>
        <v>0</v>
      </c>
      <c r="AX63" s="116"/>
      <c r="AY63" s="56">
        <f>SUM(AX63*$D63*$E63*$F63*$H63*$AY$11)</f>
        <v>0</v>
      </c>
      <c r="AZ63" s="117"/>
      <c r="BA63" s="56">
        <f>SUM(AZ63*$D63*$E63*$F63*$H63*$BA$11)</f>
        <v>0</v>
      </c>
      <c r="BB63" s="117"/>
      <c r="BC63" s="56">
        <f>SUM(BB63*$D63*$E63*$F63*$H63*$BC$11)</f>
        <v>0</v>
      </c>
      <c r="BD63" s="117"/>
      <c r="BE63" s="56">
        <f>SUM(BD63*$D63*$E63*$F63*$H63*$BE$11)</f>
        <v>0</v>
      </c>
      <c r="BF63" s="117"/>
      <c r="BG63" s="56">
        <f>SUM(BF63*$D63*$E63*$F63*$H63*$BG$11)</f>
        <v>0</v>
      </c>
      <c r="BH63" s="117"/>
      <c r="BI63" s="56">
        <f>SUM(BH63*$D63*$E63*$F63*$H63*$BI$11)</f>
        <v>0</v>
      </c>
      <c r="BJ63" s="118"/>
      <c r="BK63" s="56">
        <f>BJ63*$D63*$E63*$F63*$I63*$BK$11</f>
        <v>0</v>
      </c>
      <c r="BL63" s="116"/>
      <c r="BM63" s="56">
        <f>BL63*$D63*$E63*$F63*$I63*$BM$11</f>
        <v>0</v>
      </c>
      <c r="BN63" s="115"/>
      <c r="BO63" s="56">
        <f>BN63*$D63*$E63*$F63*$I63*$BO$11</f>
        <v>0</v>
      </c>
      <c r="BP63" s="117"/>
      <c r="BQ63" s="56">
        <f>BP63*$D63*$E63*$F63*$I63*$BQ$11</f>
        <v>0</v>
      </c>
      <c r="BR63" s="116"/>
      <c r="BS63" s="56">
        <f>BR63*$D63*$E63*$F63*$I63*$BS$11</f>
        <v>0</v>
      </c>
      <c r="BT63" s="116"/>
      <c r="BU63" s="56">
        <f>BT63*$D63*$E63*$F63*$I63*$BU$11</f>
        <v>0</v>
      </c>
      <c r="BV63" s="116"/>
      <c r="BW63" s="56">
        <f>BV63*$D63*$E63*$F63*$I63*$BW$11</f>
        <v>0</v>
      </c>
      <c r="BX63" s="116"/>
      <c r="BY63" s="56">
        <f>BX63*$D63*$E63*$F63*$I63*$BY$11</f>
        <v>0</v>
      </c>
      <c r="BZ63" s="117"/>
      <c r="CA63" s="56">
        <f>BZ63*$D63*$E63*$F63*$I63*$CA$11</f>
        <v>0</v>
      </c>
      <c r="CB63" s="117"/>
      <c r="CC63" s="56">
        <f>CB63*$D63*$E63*$F63*$I63*$CC$11</f>
        <v>0</v>
      </c>
      <c r="CD63" s="116"/>
      <c r="CE63" s="56">
        <f>CD63*$D63*$E63*$F63*$I63*$CE$11</f>
        <v>0</v>
      </c>
      <c r="CF63" s="117"/>
      <c r="CG63" s="56">
        <f>CF63*$D63*$E63*$F63*$I63*$CG$11</f>
        <v>0</v>
      </c>
      <c r="CH63" s="117"/>
      <c r="CI63" s="56">
        <f>CH63*$D63*$E63*$F63*$I63*$CI$11</f>
        <v>0</v>
      </c>
      <c r="CJ63" s="116"/>
      <c r="CK63" s="56">
        <f>CJ63*$D63*$E63*$F63*$I63*$CK$11</f>
        <v>0</v>
      </c>
      <c r="CL63" s="117"/>
      <c r="CM63" s="56">
        <f>CL63*$D63*$E63*$F63*$I63*$CM$11</f>
        <v>0</v>
      </c>
      <c r="CN63" s="116"/>
      <c r="CO63" s="56">
        <f>CN63*$D63*$E63*$F63*$J63*$CO$11</f>
        <v>0</v>
      </c>
      <c r="CP63" s="116"/>
      <c r="CQ63" s="56">
        <f>CP63*$D63*$E63*$F63*$K63*$CQ$11</f>
        <v>0</v>
      </c>
      <c r="CR63" s="56"/>
      <c r="CS63" s="56">
        <f>CR63*D63*E63*F63</f>
        <v>0</v>
      </c>
      <c r="CT63" s="64">
        <f t="shared" si="199"/>
        <v>0</v>
      </c>
      <c r="CU63" s="64">
        <f t="shared" si="199"/>
        <v>0</v>
      </c>
    </row>
    <row r="64" spans="1:99" s="1" customFormat="1" ht="105" x14ac:dyDescent="0.25">
      <c r="A64" s="35"/>
      <c r="B64" s="35">
        <v>34</v>
      </c>
      <c r="C64" s="49" t="s">
        <v>163</v>
      </c>
      <c r="D64" s="50">
        <v>11480</v>
      </c>
      <c r="E64" s="51">
        <v>5.07</v>
      </c>
      <c r="F64" s="52">
        <v>1</v>
      </c>
      <c r="G64" s="53"/>
      <c r="H64" s="50">
        <v>1.4</v>
      </c>
      <c r="I64" s="50">
        <v>1.68</v>
      </c>
      <c r="J64" s="50">
        <v>2.23</v>
      </c>
      <c r="K64" s="54">
        <v>2.57</v>
      </c>
      <c r="L64" s="116"/>
      <c r="M64" s="56">
        <f>SUM(L64*$D64*$E64*$F64*$H64*$M$11)</f>
        <v>0</v>
      </c>
      <c r="N64" s="117"/>
      <c r="O64" s="56">
        <f t="shared" si="14"/>
        <v>0</v>
      </c>
      <c r="P64" s="117"/>
      <c r="Q64" s="56">
        <f>SUM(P64*$D64*$E64*$F64*$H64*$Q$11)</f>
        <v>0</v>
      </c>
      <c r="R64" s="116"/>
      <c r="S64" s="56">
        <f>SUM(R64*$D64*$E64*$F64*$H64*$S$11)</f>
        <v>0</v>
      </c>
      <c r="T64" s="117"/>
      <c r="U64" s="56">
        <f>SUM(T64*$D64*$E64*$F64*$H64*$U$11)</f>
        <v>0</v>
      </c>
      <c r="V64" s="95"/>
      <c r="W64" s="58">
        <f>SUM(V64*$D64*$E64*$F64*$H64*$W$11)</f>
        <v>0</v>
      </c>
      <c r="X64" s="59"/>
      <c r="Y64" s="56">
        <f t="shared" si="15"/>
        <v>0</v>
      </c>
      <c r="Z64" s="116"/>
      <c r="AA64" s="56">
        <f>SUM(Z64*$D64*$E64*$F64*$H64*$AA$11)</f>
        <v>0</v>
      </c>
      <c r="AB64" s="117"/>
      <c r="AC64" s="56">
        <f>SUM(AB64*$D64*$E64*$F64*$H64*$AC$11)</f>
        <v>0</v>
      </c>
      <c r="AD64" s="117"/>
      <c r="AE64" s="56">
        <f>SUM(AD64*$D64*$E64*$F64*$H64*$AE$11)</f>
        <v>0</v>
      </c>
      <c r="AF64" s="116"/>
      <c r="AG64" s="56">
        <f>AF64*$D64*$E64*$F64*$I64*$AG$11</f>
        <v>0</v>
      </c>
      <c r="AH64" s="116"/>
      <c r="AI64" s="56">
        <f>AH64*$D64*$E64*$F64*$I64*$AI$11</f>
        <v>0</v>
      </c>
      <c r="AJ64" s="61"/>
      <c r="AK64" s="56">
        <f>SUM(AJ64*$D64*$E64*$F64*$H64*$AK$11)</f>
        <v>0</v>
      </c>
      <c r="AL64" s="116"/>
      <c r="AM64" s="58">
        <f>SUM(AL64*$D64*$E64*$F64*$H64*$AM$11)</f>
        <v>0</v>
      </c>
      <c r="AN64" s="117"/>
      <c r="AO64" s="56">
        <f>SUM(AN64*$D64*$E64*$F64*$H64*$AO$11)</f>
        <v>0</v>
      </c>
      <c r="AP64" s="117"/>
      <c r="AQ64" s="56">
        <f>SUM(AP64*$D64*$E64*$F64*$H64*$AQ$11)</f>
        <v>0</v>
      </c>
      <c r="AR64" s="117"/>
      <c r="AS64" s="56">
        <f>SUM(AR64*$D64*$E64*$F64*$H64*$AS$11)</f>
        <v>0</v>
      </c>
      <c r="AT64" s="96"/>
      <c r="AU64" s="56">
        <f>SUM(AT64*$D64*$E64*$F64*$H64*$AU$11)</f>
        <v>0</v>
      </c>
      <c r="AV64" s="117"/>
      <c r="AW64" s="56">
        <f>SUM(AV64*$D64*$E64*$F64*$H64*$AW$11)</f>
        <v>0</v>
      </c>
      <c r="AX64" s="116"/>
      <c r="AY64" s="56">
        <f>SUM(AX64*$D64*$E64*$F64*$H64*$AY$11)</f>
        <v>0</v>
      </c>
      <c r="AZ64" s="117"/>
      <c r="BA64" s="56">
        <f>SUM(AZ64*$D64*$E64*$F64*$H64*$BA$11)</f>
        <v>0</v>
      </c>
      <c r="BB64" s="117"/>
      <c r="BC64" s="56">
        <f>SUM(BB64*$D64*$E64*$F64*$H64*$BC$11)</f>
        <v>0</v>
      </c>
      <c r="BD64" s="117"/>
      <c r="BE64" s="56">
        <f>SUM(BD64*$D64*$E64*$F64*$H64*$BE$11)</f>
        <v>0</v>
      </c>
      <c r="BF64" s="117"/>
      <c r="BG64" s="56">
        <f>SUM(BF64*$D64*$E64*$F64*$H64*$BG$11)</f>
        <v>0</v>
      </c>
      <c r="BH64" s="117"/>
      <c r="BI64" s="56">
        <f>SUM(BH64*$D64*$E64*$F64*$H64*$BI$11)</f>
        <v>0</v>
      </c>
      <c r="BJ64" s="118"/>
      <c r="BK64" s="56">
        <f>BJ64*$D64*$E64*$F64*$I64*$BK$11</f>
        <v>0</v>
      </c>
      <c r="BL64" s="116"/>
      <c r="BM64" s="56">
        <f>BL64*$D64*$E64*$F64*$I64*$BM$11</f>
        <v>0</v>
      </c>
      <c r="BN64" s="115"/>
      <c r="BO64" s="56">
        <f>BN64*$D64*$E64*$F64*$I64*$BO$11</f>
        <v>0</v>
      </c>
      <c r="BP64" s="117"/>
      <c r="BQ64" s="56">
        <f>BP64*$D64*$E64*$F64*$I64*$BQ$11</f>
        <v>0</v>
      </c>
      <c r="BR64" s="116"/>
      <c r="BS64" s="56">
        <f>BR64*$D64*$E64*$F64*$I64*$BS$11</f>
        <v>0</v>
      </c>
      <c r="BT64" s="116"/>
      <c r="BU64" s="56">
        <f>BT64*$D64*$E64*$F64*$I64*$BU$11</f>
        <v>0</v>
      </c>
      <c r="BV64" s="116"/>
      <c r="BW64" s="56">
        <f>BV64*$D64*$E64*$F64*$I64*$BW$11</f>
        <v>0</v>
      </c>
      <c r="BX64" s="116"/>
      <c r="BY64" s="56">
        <f>BX64*$D64*$E64*$F64*$I64*$BY$11</f>
        <v>0</v>
      </c>
      <c r="BZ64" s="117"/>
      <c r="CA64" s="56">
        <f>BZ64*$D64*$E64*$F64*$I64*$CA$11</f>
        <v>0</v>
      </c>
      <c r="CB64" s="117"/>
      <c r="CC64" s="56">
        <f>CB64*$D64*$E64*$F64*$I64*$CC$11</f>
        <v>0</v>
      </c>
      <c r="CD64" s="116"/>
      <c r="CE64" s="56">
        <f>CD64*$D64*$E64*$F64*$I64*$CE$11</f>
        <v>0</v>
      </c>
      <c r="CF64" s="117"/>
      <c r="CG64" s="56">
        <f>CF64*$D64*$E64*$F64*$I64*$CG$11</f>
        <v>0</v>
      </c>
      <c r="CH64" s="117"/>
      <c r="CI64" s="56">
        <f>CH64*$D64*$E64*$F64*$I64*$CI$11</f>
        <v>0</v>
      </c>
      <c r="CJ64" s="116"/>
      <c r="CK64" s="56">
        <f>CJ64*$D64*$E64*$F64*$I64*$CK$11</f>
        <v>0</v>
      </c>
      <c r="CL64" s="117"/>
      <c r="CM64" s="56">
        <f>CL64*$D64*$E64*$F64*$I64*$CM$11</f>
        <v>0</v>
      </c>
      <c r="CN64" s="116"/>
      <c r="CO64" s="56">
        <f>CN64*$D64*$E64*$F64*$J64*$CO$11</f>
        <v>0</v>
      </c>
      <c r="CP64" s="116"/>
      <c r="CQ64" s="56">
        <f>CP64*$D64*$E64*$F64*$K64*$CQ$11</f>
        <v>0</v>
      </c>
      <c r="CR64" s="156"/>
      <c r="CS64" s="56">
        <f>CR64*D64*E64*F64</f>
        <v>0</v>
      </c>
      <c r="CT64" s="64">
        <f t="shared" si="199"/>
        <v>0</v>
      </c>
      <c r="CU64" s="64">
        <f t="shared" si="199"/>
        <v>0</v>
      </c>
    </row>
    <row r="65" spans="1:99" s="46" customFormat="1" x14ac:dyDescent="0.25">
      <c r="A65" s="36">
        <v>14</v>
      </c>
      <c r="B65" s="36"/>
      <c r="C65" s="37" t="s">
        <v>164</v>
      </c>
      <c r="D65" s="50">
        <v>11480</v>
      </c>
      <c r="E65" s="119">
        <v>1.7</v>
      </c>
      <c r="F65" s="39">
        <v>1</v>
      </c>
      <c r="G65" s="88"/>
      <c r="H65" s="104">
        <v>1.4</v>
      </c>
      <c r="I65" s="104">
        <v>1.68</v>
      </c>
      <c r="J65" s="104">
        <v>2.23</v>
      </c>
      <c r="K65" s="99">
        <v>2.57</v>
      </c>
      <c r="L65" s="105">
        <f t="shared" ref="L65" si="200">SUM(L66:L67)</f>
        <v>0</v>
      </c>
      <c r="M65" s="106">
        <f>SUM(M66:M67)</f>
        <v>0</v>
      </c>
      <c r="N65" s="106">
        <f t="shared" ref="N65:BR65" si="201">SUM(N66:N67)</f>
        <v>0</v>
      </c>
      <c r="O65" s="106">
        <f t="shared" si="201"/>
        <v>0</v>
      </c>
      <c r="P65" s="106">
        <f t="shared" si="201"/>
        <v>0</v>
      </c>
      <c r="Q65" s="106">
        <f>SUM(Q66:Q67)</f>
        <v>0</v>
      </c>
      <c r="R65" s="105">
        <f t="shared" ref="R65" si="202">SUM(R66:R67)</f>
        <v>0</v>
      </c>
      <c r="S65" s="106">
        <f>SUM(S66:S67)</f>
        <v>0</v>
      </c>
      <c r="T65" s="106">
        <f t="shared" ref="T65" si="203">SUM(T66:T67)</f>
        <v>0</v>
      </c>
      <c r="U65" s="106">
        <f>SUM(U66:U67)</f>
        <v>0</v>
      </c>
      <c r="V65" s="105">
        <f t="shared" ref="V65" si="204">SUM(V66:V67)</f>
        <v>0</v>
      </c>
      <c r="W65" s="105">
        <f>SUM(W66:W67)</f>
        <v>0</v>
      </c>
      <c r="X65" s="106">
        <f t="shared" ref="X65" si="205">SUM(X66:X67)</f>
        <v>0</v>
      </c>
      <c r="Y65" s="106">
        <f t="shared" si="201"/>
        <v>0</v>
      </c>
      <c r="Z65" s="105">
        <f t="shared" si="201"/>
        <v>0</v>
      </c>
      <c r="AA65" s="106">
        <f t="shared" si="201"/>
        <v>0</v>
      </c>
      <c r="AB65" s="106">
        <f t="shared" si="201"/>
        <v>0</v>
      </c>
      <c r="AC65" s="106">
        <f t="shared" si="201"/>
        <v>0</v>
      </c>
      <c r="AD65" s="106">
        <f t="shared" si="201"/>
        <v>4</v>
      </c>
      <c r="AE65" s="106">
        <f>SUM(AE66:AE67)</f>
        <v>98360.639999999999</v>
      </c>
      <c r="AF65" s="105">
        <f t="shared" ref="AF65" si="206">SUM(AF66:AF67)</f>
        <v>0</v>
      </c>
      <c r="AG65" s="106">
        <f t="shared" si="201"/>
        <v>0</v>
      </c>
      <c r="AH65" s="105">
        <f t="shared" si="201"/>
        <v>0</v>
      </c>
      <c r="AI65" s="106">
        <f t="shared" si="201"/>
        <v>0</v>
      </c>
      <c r="AJ65" s="105">
        <v>0</v>
      </c>
      <c r="AK65" s="106">
        <f t="shared" si="201"/>
        <v>0</v>
      </c>
      <c r="AL65" s="105">
        <f t="shared" si="201"/>
        <v>0</v>
      </c>
      <c r="AM65" s="105">
        <f>SUM(AM66:AM67)</f>
        <v>0</v>
      </c>
      <c r="AN65" s="106">
        <f t="shared" ref="AN65" si="207">SUM(AN66:AN67)</f>
        <v>0</v>
      </c>
      <c r="AO65" s="106">
        <f t="shared" si="201"/>
        <v>0</v>
      </c>
      <c r="AP65" s="106">
        <f t="shared" si="201"/>
        <v>0</v>
      </c>
      <c r="AQ65" s="106">
        <f>SUM(AQ66:AQ67)</f>
        <v>0</v>
      </c>
      <c r="AR65" s="106">
        <f t="shared" ref="AR65" si="208">SUM(AR66:AR67)</f>
        <v>0</v>
      </c>
      <c r="AS65" s="106">
        <f>SUM(AS66:AS67)</f>
        <v>0</v>
      </c>
      <c r="AT65" s="106">
        <f t="shared" ref="AT65" si="209">SUM(AT66:AT67)</f>
        <v>0</v>
      </c>
      <c r="AU65" s="106">
        <f>SUM(AU66:AU67)</f>
        <v>0</v>
      </c>
      <c r="AV65" s="106">
        <f t="shared" ref="AV65" si="210">SUM(AV66:AV67)</f>
        <v>0</v>
      </c>
      <c r="AW65" s="106">
        <f>SUM(AW66:AW67)</f>
        <v>0</v>
      </c>
      <c r="AX65" s="105">
        <f>SUM(AX66:AX67)</f>
        <v>0</v>
      </c>
      <c r="AY65" s="106">
        <f>SUM(AY66:AY67)</f>
        <v>0</v>
      </c>
      <c r="AZ65" s="106">
        <f>SUM(AZ66:AZ67)</f>
        <v>0</v>
      </c>
      <c r="BA65" s="106">
        <f>SUM(BA66:BA67)</f>
        <v>0</v>
      </c>
      <c r="BB65" s="106">
        <f t="shared" ref="BB65" si="211">SUM(BB66:BB67)</f>
        <v>0</v>
      </c>
      <c r="BC65" s="106">
        <f>SUM(BC66:BC67)</f>
        <v>0</v>
      </c>
      <c r="BD65" s="106">
        <f t="shared" ref="BD65" si="212">SUM(BD66:BD67)</f>
        <v>0</v>
      </c>
      <c r="BE65" s="106">
        <f>SUM(BE66:BE67)</f>
        <v>0</v>
      </c>
      <c r="BF65" s="106">
        <f t="shared" ref="BF65" si="213">SUM(BF66:BF67)</f>
        <v>0</v>
      </c>
      <c r="BG65" s="106">
        <f>SUM(BG66:BG67)</f>
        <v>0</v>
      </c>
      <c r="BH65" s="106">
        <f>SUM(BH66:BH67)</f>
        <v>0</v>
      </c>
      <c r="BI65" s="106">
        <f>SUM(BI66:BI67)</f>
        <v>0</v>
      </c>
      <c r="BJ65" s="106">
        <f t="shared" ref="BJ65" si="214">SUM(BJ66:BJ67)</f>
        <v>0</v>
      </c>
      <c r="BK65" s="106">
        <f t="shared" si="201"/>
        <v>0</v>
      </c>
      <c r="BL65" s="105">
        <f t="shared" si="201"/>
        <v>0</v>
      </c>
      <c r="BM65" s="106">
        <f>SUM(BM66:BM67)</f>
        <v>0</v>
      </c>
      <c r="BN65" s="106">
        <f t="shared" ref="BN65" si="215">SUM(BN66:BN67)</f>
        <v>0</v>
      </c>
      <c r="BO65" s="106">
        <f>SUM(BO66:BO67)</f>
        <v>0</v>
      </c>
      <c r="BP65" s="106">
        <f t="shared" ref="BP65" si="216">SUM(BP66:BP67)</f>
        <v>9</v>
      </c>
      <c r="BQ65" s="106">
        <f t="shared" si="201"/>
        <v>265573.728</v>
      </c>
      <c r="BR65" s="105">
        <f t="shared" si="201"/>
        <v>0</v>
      </c>
      <c r="BS65" s="106">
        <f>SUM(BS66:BS67)</f>
        <v>0</v>
      </c>
      <c r="BT65" s="106">
        <f t="shared" ref="BT65:BV65" si="217">SUM(BT66:BT67)</f>
        <v>0</v>
      </c>
      <c r="BU65" s="106">
        <f t="shared" si="217"/>
        <v>0</v>
      </c>
      <c r="BV65" s="105">
        <f t="shared" si="217"/>
        <v>0</v>
      </c>
      <c r="BW65" s="106">
        <f>SUM(BW66:BW67)</f>
        <v>0</v>
      </c>
      <c r="BX65" s="105">
        <f t="shared" ref="BX65" si="218">SUM(BX66:BX67)</f>
        <v>0</v>
      </c>
      <c r="BY65" s="106">
        <f>SUM(BY66:BY67)</f>
        <v>0</v>
      </c>
      <c r="BZ65" s="106">
        <f>SUM(BZ66:BZ67)</f>
        <v>0</v>
      </c>
      <c r="CA65" s="106">
        <f>SUM(CA66:CA67)</f>
        <v>0</v>
      </c>
      <c r="CB65" s="106">
        <f t="shared" ref="CB65:CU65" si="219">SUM(CB66:CB67)</f>
        <v>0</v>
      </c>
      <c r="CC65" s="106">
        <f t="shared" si="219"/>
        <v>0</v>
      </c>
      <c r="CD65" s="105">
        <f t="shared" si="219"/>
        <v>0</v>
      </c>
      <c r="CE65" s="106">
        <f t="shared" si="219"/>
        <v>0</v>
      </c>
      <c r="CF65" s="106">
        <f t="shared" si="219"/>
        <v>0</v>
      </c>
      <c r="CG65" s="106">
        <f t="shared" si="219"/>
        <v>0</v>
      </c>
      <c r="CH65" s="106">
        <f t="shared" si="219"/>
        <v>0</v>
      </c>
      <c r="CI65" s="106">
        <f t="shared" si="219"/>
        <v>0</v>
      </c>
      <c r="CJ65" s="105">
        <f t="shared" si="219"/>
        <v>0</v>
      </c>
      <c r="CK65" s="106">
        <f t="shared" si="219"/>
        <v>0</v>
      </c>
      <c r="CL65" s="106">
        <f t="shared" si="219"/>
        <v>0</v>
      </c>
      <c r="CM65" s="106">
        <f t="shared" si="219"/>
        <v>0</v>
      </c>
      <c r="CN65" s="105">
        <v>0</v>
      </c>
      <c r="CO65" s="106">
        <f t="shared" si="219"/>
        <v>0</v>
      </c>
      <c r="CP65" s="105">
        <f t="shared" si="219"/>
        <v>0</v>
      </c>
      <c r="CQ65" s="106">
        <f t="shared" si="219"/>
        <v>0</v>
      </c>
      <c r="CR65" s="106">
        <f t="shared" si="219"/>
        <v>0</v>
      </c>
      <c r="CS65" s="106">
        <f t="shared" si="219"/>
        <v>0</v>
      </c>
      <c r="CT65" s="106">
        <f t="shared" si="219"/>
        <v>13</v>
      </c>
      <c r="CU65" s="106">
        <f t="shared" si="219"/>
        <v>363934.36800000002</v>
      </c>
    </row>
    <row r="66" spans="1:99" s="1" customFormat="1" ht="30" x14ac:dyDescent="0.25">
      <c r="A66" s="35"/>
      <c r="B66" s="35">
        <v>35</v>
      </c>
      <c r="C66" s="49" t="s">
        <v>165</v>
      </c>
      <c r="D66" s="50">
        <v>11480</v>
      </c>
      <c r="E66" s="51">
        <v>1.53</v>
      </c>
      <c r="F66" s="52">
        <v>1</v>
      </c>
      <c r="G66" s="53"/>
      <c r="H66" s="50">
        <v>1.4</v>
      </c>
      <c r="I66" s="50">
        <v>1.68</v>
      </c>
      <c r="J66" s="50">
        <v>2.23</v>
      </c>
      <c r="K66" s="54">
        <v>2.57</v>
      </c>
      <c r="L66" s="55">
        <v>0</v>
      </c>
      <c r="M66" s="56">
        <f>SUM(L66*$D66*$E66*$F66*$H66*$M$11)</f>
        <v>0</v>
      </c>
      <c r="N66" s="57">
        <v>0</v>
      </c>
      <c r="O66" s="56">
        <f t="shared" si="14"/>
        <v>0</v>
      </c>
      <c r="P66" s="57">
        <v>0</v>
      </c>
      <c r="Q66" s="56">
        <f>SUM(P66*$D66*$E66*$F66*$H66*$Q$11)</f>
        <v>0</v>
      </c>
      <c r="R66" s="55">
        <v>0</v>
      </c>
      <c r="S66" s="56">
        <f>SUM(R66*$D66*$E66*$F66*$H66*$S$11)</f>
        <v>0</v>
      </c>
      <c r="T66" s="57">
        <v>0</v>
      </c>
      <c r="U66" s="56">
        <f>SUM(T66*$D66*$E66*$F66*$H66*$U$11)</f>
        <v>0</v>
      </c>
      <c r="V66" s="55"/>
      <c r="W66" s="58">
        <f>SUM(V66*$D66*$E66*$F66*$H66*$W$11)</f>
        <v>0</v>
      </c>
      <c r="X66" s="59"/>
      <c r="Y66" s="56">
        <f t="shared" si="15"/>
        <v>0</v>
      </c>
      <c r="Z66" s="55">
        <v>0</v>
      </c>
      <c r="AA66" s="56">
        <f>SUM(Z66*$D66*$E66*$F66*$H66*$AA$11)</f>
        <v>0</v>
      </c>
      <c r="AB66" s="57">
        <v>0</v>
      </c>
      <c r="AC66" s="56">
        <f>SUM(AB66*$D66*$E66*$F66*$H66*$AC$11)</f>
        <v>0</v>
      </c>
      <c r="AD66" s="57">
        <v>4</v>
      </c>
      <c r="AE66" s="56">
        <f>SUM(AD66*$D66*$E66*$F66*$H66*$AE$11)</f>
        <v>98360.639999999999</v>
      </c>
      <c r="AF66" s="55">
        <v>0</v>
      </c>
      <c r="AG66" s="56">
        <f>AF66*$D66*$E66*$F66*$I66*$AG$11</f>
        <v>0</v>
      </c>
      <c r="AH66" s="55">
        <v>0</v>
      </c>
      <c r="AI66" s="56">
        <f>AH66*$D66*$E66*$F66*$I66*$AI$11</f>
        <v>0</v>
      </c>
      <c r="AJ66" s="61"/>
      <c r="AK66" s="56">
        <f>SUM(AJ66*$D66*$E66*$F66*$H66*$AK$11)</f>
        <v>0</v>
      </c>
      <c r="AL66" s="55"/>
      <c r="AM66" s="58">
        <f>SUM(AL66*$D66*$E66*$F66*$H66*$AM$11)</f>
        <v>0</v>
      </c>
      <c r="AN66" s="57">
        <v>0</v>
      </c>
      <c r="AO66" s="56">
        <f>SUM(AN66*$D66*$E66*$F66*$H66*$AO$11)</f>
        <v>0</v>
      </c>
      <c r="AP66" s="57">
        <v>0</v>
      </c>
      <c r="AQ66" s="56">
        <f>SUM(AP66*$D66*$E66*$F66*$H66*$AQ$11)</f>
        <v>0</v>
      </c>
      <c r="AR66" s="57"/>
      <c r="AS66" s="56">
        <f>SUM(AR66*$D66*$E66*$F66*$H66*$AS$11)</f>
        <v>0</v>
      </c>
      <c r="AT66" s="57"/>
      <c r="AU66" s="56">
        <f>SUM(AT66*$D66*$E66*$F66*$H66*$AU$11)</f>
        <v>0</v>
      </c>
      <c r="AV66" s="57"/>
      <c r="AW66" s="56">
        <f>SUM(AV66*$D66*$E66*$F66*$H66*$AW$11)</f>
        <v>0</v>
      </c>
      <c r="AX66" s="55">
        <v>0</v>
      </c>
      <c r="AY66" s="56">
        <f>SUM(AX66*$D66*$E66*$F66*$H66*$AY$11)</f>
        <v>0</v>
      </c>
      <c r="AZ66" s="57">
        <v>0</v>
      </c>
      <c r="BA66" s="56">
        <f>SUM(AZ66*$D66*$E66*$F66*$H66*$BA$11)</f>
        <v>0</v>
      </c>
      <c r="BB66" s="57">
        <v>0</v>
      </c>
      <c r="BC66" s="56">
        <f>SUM(BB66*$D66*$E66*$F66*$H66*$BC$11)</f>
        <v>0</v>
      </c>
      <c r="BD66" s="57">
        <v>0</v>
      </c>
      <c r="BE66" s="56">
        <f>SUM(BD66*$D66*$E66*$F66*$H66*$BE$11)</f>
        <v>0</v>
      </c>
      <c r="BF66" s="57">
        <v>0</v>
      </c>
      <c r="BG66" s="56">
        <f>SUM(BF66*$D66*$E66*$F66*$H66*$BG$11)</f>
        <v>0</v>
      </c>
      <c r="BH66" s="57"/>
      <c r="BI66" s="56">
        <f>SUM(BH66*$D66*$E66*$F66*$H66*$BI$11)</f>
        <v>0</v>
      </c>
      <c r="BJ66" s="57"/>
      <c r="BK66" s="56">
        <f>BJ66*$D66*$E66*$F66*$I66*$BK$11</f>
        <v>0</v>
      </c>
      <c r="BL66" s="55">
        <v>0</v>
      </c>
      <c r="BM66" s="56">
        <f>BL66*$D66*$E66*$F66*$I66*$BM$11</f>
        <v>0</v>
      </c>
      <c r="BN66" s="114">
        <v>0</v>
      </c>
      <c r="BO66" s="56">
        <f>BN66*$D66*$E66*$F66*$I66*$BO$11</f>
        <v>0</v>
      </c>
      <c r="BP66" s="63">
        <v>9</v>
      </c>
      <c r="BQ66" s="56">
        <f>BP66*$D66*$E66*$F66*$I66*$BQ$11</f>
        <v>265573.728</v>
      </c>
      <c r="BR66" s="55">
        <v>0</v>
      </c>
      <c r="BS66" s="56">
        <f>BR66*$D66*$E66*$F66*$I66*$BS$11</f>
        <v>0</v>
      </c>
      <c r="BT66" s="55">
        <v>0</v>
      </c>
      <c r="BU66" s="56">
        <f>BT66*$D66*$E66*$F66*$I66*$BU$11</f>
        <v>0</v>
      </c>
      <c r="BV66" s="55">
        <v>0</v>
      </c>
      <c r="BW66" s="56">
        <f>BV66*$D66*$E66*$F66*$I66*$BW$11</f>
        <v>0</v>
      </c>
      <c r="BX66" s="55"/>
      <c r="BY66" s="56">
        <f>BX66*$D66*$E66*$F66*$I66*$BY$11</f>
        <v>0</v>
      </c>
      <c r="BZ66" s="57">
        <v>0</v>
      </c>
      <c r="CA66" s="56">
        <f>BZ66*$D66*$E66*$F66*$I66*$CA$11</f>
        <v>0</v>
      </c>
      <c r="CB66" s="57">
        <v>0</v>
      </c>
      <c r="CC66" s="56">
        <f>CB66*$D66*$E66*$F66*$I66*$CC$11</f>
        <v>0</v>
      </c>
      <c r="CD66" s="55">
        <v>0</v>
      </c>
      <c r="CE66" s="56">
        <f>CD66*$D66*$E66*$F66*$I66*$CE$11</f>
        <v>0</v>
      </c>
      <c r="CF66" s="57">
        <v>0</v>
      </c>
      <c r="CG66" s="56">
        <f>CF66*$D66*$E66*$F66*$I66*$CG$11</f>
        <v>0</v>
      </c>
      <c r="CH66" s="57"/>
      <c r="CI66" s="56">
        <f>CH66*$D66*$E66*$F66*$I66*$CI$11</f>
        <v>0</v>
      </c>
      <c r="CJ66" s="55"/>
      <c r="CK66" s="56">
        <f>CJ66*$D66*$E66*$F66*$I66*$CK$11</f>
        <v>0</v>
      </c>
      <c r="CL66" s="57">
        <v>0</v>
      </c>
      <c r="CM66" s="56">
        <f>CL66*$D66*$E66*$F66*$I66*$CM$11</f>
        <v>0</v>
      </c>
      <c r="CN66" s="55">
        <v>0</v>
      </c>
      <c r="CO66" s="56">
        <f>CN66*$D66*$E66*$F66*$J66*$CO$11</f>
        <v>0</v>
      </c>
      <c r="CP66" s="55">
        <v>0</v>
      </c>
      <c r="CQ66" s="56">
        <f>CP66*$D66*$E66*$F66*$K66*$CQ$11</f>
        <v>0</v>
      </c>
      <c r="CR66" s="56"/>
      <c r="CS66" s="56">
        <f>CR66*D66*E66*F66</f>
        <v>0</v>
      </c>
      <c r="CT66" s="64">
        <f>SUM(N66+L66+X66+P66+R66+Z66+V66+T66+AB66+AF66+AD66+AH66+AJ66+AN66+BJ66+BP66+AL66+AX66+AZ66+CB66+CD66+BZ66+CF66+CH66+BT66+BV66+AP66+AR66+AT66+AV66+BL66+BN66+BR66+BB66+BD66+BF66+BH66+BX66+CJ66+CL66+CN66+CP66+CR66)</f>
        <v>13</v>
      </c>
      <c r="CU66" s="64">
        <f>SUM(O66+M66+Y66+Q66+S66+AA66+W66+U66+AC66+AG66+AE66+AI66+AK66+AO66+BK66+BQ66+AM66+AY66+BA66+CC66+CE66+CA66+CG66+CI66+BU66+BW66+AQ66+AS66+AU66+AW66+BM66+BO66+BS66+BC66+BE66+BG66+BI66+BY66+CK66+CM66+CO66+CQ66+CS66)</f>
        <v>363934.36800000002</v>
      </c>
    </row>
    <row r="67" spans="1:99" s="1" customFormat="1" ht="30" x14ac:dyDescent="0.25">
      <c r="A67" s="35"/>
      <c r="B67" s="35">
        <v>36</v>
      </c>
      <c r="C67" s="49" t="s">
        <v>166</v>
      </c>
      <c r="D67" s="50">
        <v>11480</v>
      </c>
      <c r="E67" s="51">
        <v>3.17</v>
      </c>
      <c r="F67" s="52">
        <v>1</v>
      </c>
      <c r="G67" s="53"/>
      <c r="H67" s="50">
        <v>1.4</v>
      </c>
      <c r="I67" s="50">
        <v>1.68</v>
      </c>
      <c r="J67" s="50">
        <v>2.23</v>
      </c>
      <c r="K67" s="54">
        <v>2.57</v>
      </c>
      <c r="L67" s="55"/>
      <c r="M67" s="56">
        <f>SUM(L67*$D67*$E67*$F67*$H67*$M$11)</f>
        <v>0</v>
      </c>
      <c r="N67" s="57">
        <v>0</v>
      </c>
      <c r="O67" s="56">
        <f t="shared" si="14"/>
        <v>0</v>
      </c>
      <c r="P67" s="57">
        <v>0</v>
      </c>
      <c r="Q67" s="56">
        <f>SUM(P67*$D67*$E67*$F67*$H67*$Q$11)</f>
        <v>0</v>
      </c>
      <c r="R67" s="55">
        <v>0</v>
      </c>
      <c r="S67" s="56">
        <f>SUM(R67*$D67*$E67*$F67*$H67*$S$11)</f>
        <v>0</v>
      </c>
      <c r="T67" s="57">
        <v>0</v>
      </c>
      <c r="U67" s="56">
        <f>SUM(T67*$D67*$E67*$F67*$H67*$U$11)</f>
        <v>0</v>
      </c>
      <c r="V67" s="55"/>
      <c r="W67" s="58">
        <f>SUM(V67*$D67*$E67*$F67*$H67*$W$11)</f>
        <v>0</v>
      </c>
      <c r="X67" s="59"/>
      <c r="Y67" s="56">
        <f t="shared" si="15"/>
        <v>0</v>
      </c>
      <c r="Z67" s="55">
        <v>0</v>
      </c>
      <c r="AA67" s="56">
        <f>SUM(Z67*$D67*$E67*$F67*$H67*$AA$11)</f>
        <v>0</v>
      </c>
      <c r="AB67" s="57">
        <v>0</v>
      </c>
      <c r="AC67" s="56">
        <f>SUM(AB67*$D67*$E67*$F67*$H67*$AC$11)</f>
        <v>0</v>
      </c>
      <c r="AD67" s="57"/>
      <c r="AE67" s="56">
        <f>SUM(AD67*$D67*$E67*$F67*$H67*$AE$11)</f>
        <v>0</v>
      </c>
      <c r="AF67" s="55">
        <v>0</v>
      </c>
      <c r="AG67" s="56">
        <f>AF67*$D67*$E67*$F67*$I67*$AG$11</f>
        <v>0</v>
      </c>
      <c r="AH67" s="55">
        <v>0</v>
      </c>
      <c r="AI67" s="56">
        <f>AH67*$D67*$E67*$F67*$I67*$AI$11</f>
        <v>0</v>
      </c>
      <c r="AJ67" s="61"/>
      <c r="AK67" s="56">
        <f>SUM(AJ67*$D67*$E67*$F67*$H67*$AK$11)</f>
        <v>0</v>
      </c>
      <c r="AL67" s="55"/>
      <c r="AM67" s="58">
        <f>SUM(AL67*$D67*$E67*$F67*$H67*$AM$11)</f>
        <v>0</v>
      </c>
      <c r="AN67" s="57">
        <v>0</v>
      </c>
      <c r="AO67" s="56">
        <f>SUM(AN67*$D67*$E67*$F67*$H67*$AO$11)</f>
        <v>0</v>
      </c>
      <c r="AP67" s="57">
        <v>0</v>
      </c>
      <c r="AQ67" s="56">
        <f>SUM(AP67*$D67*$E67*$F67*$H67*$AQ$11)</f>
        <v>0</v>
      </c>
      <c r="AR67" s="57"/>
      <c r="AS67" s="56">
        <f>SUM(AR67*$D67*$E67*$F67*$H67*$AS$11)</f>
        <v>0</v>
      </c>
      <c r="AT67" s="57"/>
      <c r="AU67" s="56">
        <f>SUM(AT67*$D67*$E67*$F67*$H67*$AU$11)</f>
        <v>0</v>
      </c>
      <c r="AV67" s="57"/>
      <c r="AW67" s="56">
        <f>SUM(AV67*$D67*$E67*$F67*$H67*$AW$11)</f>
        <v>0</v>
      </c>
      <c r="AX67" s="55">
        <v>0</v>
      </c>
      <c r="AY67" s="56">
        <f>SUM(AX67*$D67*$E67*$F67*$H67*$AY$11)</f>
        <v>0</v>
      </c>
      <c r="AZ67" s="57">
        <v>0</v>
      </c>
      <c r="BA67" s="56">
        <f>SUM(AZ67*$D67*$E67*$F67*$H67*$BA$11)</f>
        <v>0</v>
      </c>
      <c r="BB67" s="57">
        <v>0</v>
      </c>
      <c r="BC67" s="56">
        <f>SUM(BB67*$D67*$E67*$F67*$H67*$BC$11)</f>
        <v>0</v>
      </c>
      <c r="BD67" s="57">
        <v>0</v>
      </c>
      <c r="BE67" s="56">
        <f>SUM(BD67*$D67*$E67*$F67*$H67*$BE$11)</f>
        <v>0</v>
      </c>
      <c r="BF67" s="57">
        <v>0</v>
      </c>
      <c r="BG67" s="56">
        <f>SUM(BF67*$D67*$E67*$F67*$H67*$BG$11)</f>
        <v>0</v>
      </c>
      <c r="BH67" s="57"/>
      <c r="BI67" s="56">
        <f>SUM(BH67*$D67*$E67*$F67*$H67*$BI$11)</f>
        <v>0</v>
      </c>
      <c r="BJ67" s="63"/>
      <c r="BK67" s="56">
        <f>BJ67*$D67*$E67*$F67*$I67*$BK$11</f>
        <v>0</v>
      </c>
      <c r="BL67" s="55">
        <v>0</v>
      </c>
      <c r="BM67" s="56">
        <f>BL67*$D67*$E67*$F67*$I67*$BM$11</f>
        <v>0</v>
      </c>
      <c r="BN67" s="114">
        <v>0</v>
      </c>
      <c r="BO67" s="56">
        <f>BN67*$D67*$E67*$F67*$I67*$BO$11</f>
        <v>0</v>
      </c>
      <c r="BP67" s="57">
        <v>0</v>
      </c>
      <c r="BQ67" s="56">
        <f>BP67*$D67*$E67*$F67*$I67*$BQ$11</f>
        <v>0</v>
      </c>
      <c r="BR67" s="55">
        <v>0</v>
      </c>
      <c r="BS67" s="56">
        <f>BR67*$D67*$E67*$F67*$I67*$BS$11</f>
        <v>0</v>
      </c>
      <c r="BT67" s="55">
        <v>0</v>
      </c>
      <c r="BU67" s="56">
        <f>BT67*$D67*$E67*$F67*$I67*$BU$11</f>
        <v>0</v>
      </c>
      <c r="BV67" s="55"/>
      <c r="BW67" s="56">
        <f>BV67*$D67*$E67*$F67*$I67*$BW$11</f>
        <v>0</v>
      </c>
      <c r="BX67" s="55"/>
      <c r="BY67" s="56">
        <f>BX67*$D67*$E67*$F67*$I67*$BY$11</f>
        <v>0</v>
      </c>
      <c r="BZ67" s="57">
        <v>0</v>
      </c>
      <c r="CA67" s="56">
        <f>BZ67*$D67*$E67*$F67*$I67*$CA$11</f>
        <v>0</v>
      </c>
      <c r="CB67" s="57">
        <v>0</v>
      </c>
      <c r="CC67" s="56">
        <f>CB67*$D67*$E67*$F67*$I67*$CC$11</f>
        <v>0</v>
      </c>
      <c r="CD67" s="55">
        <v>0</v>
      </c>
      <c r="CE67" s="56">
        <f>CD67*$D67*$E67*$F67*$I67*$CE$11</f>
        <v>0</v>
      </c>
      <c r="CF67" s="57">
        <v>0</v>
      </c>
      <c r="CG67" s="56">
        <f>CF67*$D67*$E67*$F67*$I67*$CG$11</f>
        <v>0</v>
      </c>
      <c r="CH67" s="57"/>
      <c r="CI67" s="56">
        <f>CH67*$D67*$E67*$F67*$I67*$CI$11</f>
        <v>0</v>
      </c>
      <c r="CJ67" s="55"/>
      <c r="CK67" s="56">
        <f>CJ67*$D67*$E67*$F67*$I67*$CK$11</f>
        <v>0</v>
      </c>
      <c r="CL67" s="57">
        <v>0</v>
      </c>
      <c r="CM67" s="56">
        <f>CL67*$D67*$E67*$F67*$I67*$CM$11</f>
        <v>0</v>
      </c>
      <c r="CN67" s="55">
        <v>0</v>
      </c>
      <c r="CO67" s="56">
        <f>CN67*$D67*$E67*$F67*$J67*$CO$11</f>
        <v>0</v>
      </c>
      <c r="CP67" s="55">
        <v>0</v>
      </c>
      <c r="CQ67" s="56">
        <f>CP67*$D67*$E67*$F67*$K67*$CQ$11</f>
        <v>0</v>
      </c>
      <c r="CR67" s="56"/>
      <c r="CS67" s="56">
        <f>CR67*D67*E67*F67</f>
        <v>0</v>
      </c>
      <c r="CT67" s="64">
        <f>SUM(N67+L67+X67+P67+R67+Z67+V67+T67+AB67+AF67+AD67+AH67+AJ67+AN67+BJ67+BP67+AL67+AX67+AZ67+CB67+CD67+BZ67+CF67+CH67+BT67+BV67+AP67+AR67+AT67+AV67+BL67+BN67+BR67+BB67+BD67+BF67+BH67+BX67+CJ67+CL67+CN67+CP67+CR67)</f>
        <v>0</v>
      </c>
      <c r="CU67" s="64">
        <f>SUM(O67+M67+Y67+Q67+S67+AA67+W67+U67+AC67+AG67+AE67+AI67+AK67+AO67+BK67+BQ67+AM67+AY67+BA67+CC67+CE67+CA67+CG67+CI67+BU67+BW67+AQ67+AS67+AU67+AW67+BM67+BO67+BS67+BC67+BE67+BG67+BI67+BY67+CK67+CM67+CO67+CQ67+CS67)</f>
        <v>0</v>
      </c>
    </row>
    <row r="68" spans="1:99" s="109" customFormat="1" x14ac:dyDescent="0.25">
      <c r="A68" s="107">
        <v>15</v>
      </c>
      <c r="B68" s="107"/>
      <c r="C68" s="37" t="s">
        <v>167</v>
      </c>
      <c r="D68" s="50">
        <v>11480</v>
      </c>
      <c r="E68" s="103">
        <v>1.05</v>
      </c>
      <c r="F68" s="39">
        <v>1</v>
      </c>
      <c r="G68" s="88"/>
      <c r="H68" s="108">
        <v>1.4</v>
      </c>
      <c r="I68" s="108">
        <v>1.68</v>
      </c>
      <c r="J68" s="108">
        <v>2.23</v>
      </c>
      <c r="K68" s="99">
        <v>2.57</v>
      </c>
      <c r="L68" s="105">
        <f>SUM(L69:L70)</f>
        <v>6</v>
      </c>
      <c r="M68" s="106">
        <f>SUM(M69:M70)</f>
        <v>94503.359999999986</v>
      </c>
      <c r="N68" s="106">
        <f>SUM(N69:N70)</f>
        <v>0</v>
      </c>
      <c r="O68" s="106">
        <f t="shared" ref="O68:CI68" si="220">SUM(O69:O70)</f>
        <v>0</v>
      </c>
      <c r="P68" s="106">
        <f t="shared" si="220"/>
        <v>530</v>
      </c>
      <c r="Q68" s="106">
        <f t="shared" si="220"/>
        <v>10907744.959999999</v>
      </c>
      <c r="R68" s="105">
        <f t="shared" si="220"/>
        <v>0</v>
      </c>
      <c r="S68" s="106">
        <f t="shared" si="220"/>
        <v>0</v>
      </c>
      <c r="T68" s="106">
        <f t="shared" si="220"/>
        <v>0</v>
      </c>
      <c r="U68" s="106">
        <f t="shared" si="220"/>
        <v>0</v>
      </c>
      <c r="V68" s="105">
        <f t="shared" si="220"/>
        <v>0</v>
      </c>
      <c r="W68" s="105">
        <f t="shared" si="220"/>
        <v>0</v>
      </c>
      <c r="X68" s="106">
        <f t="shared" si="220"/>
        <v>0</v>
      </c>
      <c r="Y68" s="106">
        <f t="shared" si="220"/>
        <v>0</v>
      </c>
      <c r="Z68" s="105">
        <f t="shared" si="220"/>
        <v>57</v>
      </c>
      <c r="AA68" s="106">
        <f t="shared" si="220"/>
        <v>897781.92</v>
      </c>
      <c r="AB68" s="106">
        <f t="shared" si="220"/>
        <v>0</v>
      </c>
      <c r="AC68" s="106">
        <f t="shared" si="220"/>
        <v>0</v>
      </c>
      <c r="AD68" s="106">
        <f>SUM(AD69:AD70)</f>
        <v>0</v>
      </c>
      <c r="AE68" s="106">
        <f>SUM(AE69:AE70)</f>
        <v>0</v>
      </c>
      <c r="AF68" s="105">
        <f t="shared" ref="AF68" si="221">SUM(AF69:AF70)</f>
        <v>0</v>
      </c>
      <c r="AG68" s="106">
        <f t="shared" si="220"/>
        <v>0</v>
      </c>
      <c r="AH68" s="105">
        <f t="shared" si="220"/>
        <v>15</v>
      </c>
      <c r="AI68" s="106">
        <f t="shared" si="220"/>
        <v>283510.08</v>
      </c>
      <c r="AJ68" s="105">
        <f t="shared" si="220"/>
        <v>52</v>
      </c>
      <c r="AK68" s="106">
        <f t="shared" si="220"/>
        <v>819029.12</v>
      </c>
      <c r="AL68" s="105">
        <f t="shared" si="220"/>
        <v>0</v>
      </c>
      <c r="AM68" s="105">
        <f>SUM(AM69:AM70)</f>
        <v>0</v>
      </c>
      <c r="AN68" s="106">
        <f t="shared" si="220"/>
        <v>0</v>
      </c>
      <c r="AO68" s="106">
        <f t="shared" si="220"/>
        <v>0</v>
      </c>
      <c r="AP68" s="106">
        <f t="shared" si="220"/>
        <v>0</v>
      </c>
      <c r="AQ68" s="106">
        <f t="shared" si="220"/>
        <v>0</v>
      </c>
      <c r="AR68" s="106">
        <f t="shared" si="220"/>
        <v>80</v>
      </c>
      <c r="AS68" s="106">
        <f t="shared" si="220"/>
        <v>1260044.7999999998</v>
      </c>
      <c r="AT68" s="106">
        <f t="shared" si="220"/>
        <v>0</v>
      </c>
      <c r="AU68" s="106">
        <f t="shared" si="220"/>
        <v>0</v>
      </c>
      <c r="AV68" s="106">
        <f t="shared" si="220"/>
        <v>0</v>
      </c>
      <c r="AW68" s="106">
        <f t="shared" si="220"/>
        <v>0</v>
      </c>
      <c r="AX68" s="105">
        <f t="shared" si="220"/>
        <v>15</v>
      </c>
      <c r="AY68" s="106">
        <f t="shared" si="220"/>
        <v>236258.4</v>
      </c>
      <c r="AZ68" s="106">
        <f t="shared" si="220"/>
        <v>16</v>
      </c>
      <c r="BA68" s="106">
        <f t="shared" si="220"/>
        <v>252008.95999999996</v>
      </c>
      <c r="BB68" s="106">
        <f t="shared" si="220"/>
        <v>1</v>
      </c>
      <c r="BC68" s="106">
        <f t="shared" si="220"/>
        <v>15750.559999999998</v>
      </c>
      <c r="BD68" s="106">
        <f t="shared" si="220"/>
        <v>0</v>
      </c>
      <c r="BE68" s="106">
        <f t="shared" si="220"/>
        <v>0</v>
      </c>
      <c r="BF68" s="106">
        <f t="shared" si="220"/>
        <v>0</v>
      </c>
      <c r="BG68" s="106">
        <f t="shared" si="220"/>
        <v>0</v>
      </c>
      <c r="BH68" s="106">
        <f t="shared" si="220"/>
        <v>121</v>
      </c>
      <c r="BI68" s="106">
        <f t="shared" si="220"/>
        <v>1905817.7599999998</v>
      </c>
      <c r="BJ68" s="106">
        <f t="shared" si="220"/>
        <v>0</v>
      </c>
      <c r="BK68" s="106">
        <f t="shared" si="220"/>
        <v>0</v>
      </c>
      <c r="BL68" s="105">
        <f>SUM(BL69:BL70)</f>
        <v>137</v>
      </c>
      <c r="BM68" s="106">
        <f>SUM(BM69:BM70)</f>
        <v>2589392.0639999998</v>
      </c>
      <c r="BN68" s="106">
        <f>SUM(BN69:BN70)</f>
        <v>0</v>
      </c>
      <c r="BO68" s="106">
        <f>SUM(BO69:BO70)</f>
        <v>0</v>
      </c>
      <c r="BP68" s="106">
        <f t="shared" si="220"/>
        <v>0</v>
      </c>
      <c r="BQ68" s="106">
        <f t="shared" si="220"/>
        <v>0</v>
      </c>
      <c r="BR68" s="105">
        <f t="shared" si="220"/>
        <v>40</v>
      </c>
      <c r="BS68" s="106">
        <f t="shared" si="220"/>
        <v>756026.88</v>
      </c>
      <c r="BT68" s="106">
        <f t="shared" si="220"/>
        <v>7</v>
      </c>
      <c r="BU68" s="106">
        <f t="shared" si="220"/>
        <v>132304.704</v>
      </c>
      <c r="BV68" s="105">
        <f t="shared" si="220"/>
        <v>109</v>
      </c>
      <c r="BW68" s="106">
        <f t="shared" si="220"/>
        <v>2060173.2480000001</v>
      </c>
      <c r="BX68" s="105">
        <f t="shared" si="220"/>
        <v>0</v>
      </c>
      <c r="BY68" s="106">
        <f t="shared" si="220"/>
        <v>0</v>
      </c>
      <c r="BZ68" s="106">
        <f t="shared" si="220"/>
        <v>90</v>
      </c>
      <c r="CA68" s="106">
        <f t="shared" si="220"/>
        <v>1701060.48</v>
      </c>
      <c r="CB68" s="106">
        <f t="shared" si="220"/>
        <v>0</v>
      </c>
      <c r="CC68" s="106">
        <f t="shared" si="220"/>
        <v>0</v>
      </c>
      <c r="CD68" s="105">
        <f t="shared" si="220"/>
        <v>19</v>
      </c>
      <c r="CE68" s="106">
        <f t="shared" si="220"/>
        <v>359112.76799999998</v>
      </c>
      <c r="CF68" s="106">
        <f t="shared" si="220"/>
        <v>12</v>
      </c>
      <c r="CG68" s="106">
        <f t="shared" si="220"/>
        <v>226808.06399999998</v>
      </c>
      <c r="CH68" s="106">
        <f t="shared" si="220"/>
        <v>3</v>
      </c>
      <c r="CI68" s="106">
        <f t="shared" si="220"/>
        <v>56702.015999999996</v>
      </c>
      <c r="CJ68" s="105">
        <f t="shared" ref="CJ68:CU68" si="222">SUM(CJ69:CJ70)</f>
        <v>10</v>
      </c>
      <c r="CK68" s="106">
        <f t="shared" si="222"/>
        <v>189006.72</v>
      </c>
      <c r="CL68" s="106">
        <f t="shared" si="222"/>
        <v>1</v>
      </c>
      <c r="CM68" s="106">
        <f t="shared" si="222"/>
        <v>18900.671999999999</v>
      </c>
      <c r="CN68" s="105">
        <v>10</v>
      </c>
      <c r="CO68" s="106">
        <f t="shared" si="222"/>
        <v>250883.91999999998</v>
      </c>
      <c r="CP68" s="105">
        <f t="shared" si="222"/>
        <v>8</v>
      </c>
      <c r="CQ68" s="106">
        <f t="shared" si="222"/>
        <v>231308.22399999999</v>
      </c>
      <c r="CR68" s="106">
        <f t="shared" si="222"/>
        <v>0</v>
      </c>
      <c r="CS68" s="106">
        <f t="shared" si="222"/>
        <v>0</v>
      </c>
      <c r="CT68" s="106">
        <f t="shared" si="222"/>
        <v>1339</v>
      </c>
      <c r="CU68" s="106">
        <f t="shared" si="222"/>
        <v>25244129.679999996</v>
      </c>
    </row>
    <row r="69" spans="1:99" s="1" customFormat="1" ht="30" x14ac:dyDescent="0.25">
      <c r="A69" s="35"/>
      <c r="B69" s="35">
        <v>37</v>
      </c>
      <c r="C69" s="79" t="s">
        <v>168</v>
      </c>
      <c r="D69" s="50">
        <v>11480</v>
      </c>
      <c r="E69" s="51">
        <v>0.98</v>
      </c>
      <c r="F69" s="52">
        <v>1</v>
      </c>
      <c r="G69" s="53"/>
      <c r="H69" s="50">
        <v>1.4</v>
      </c>
      <c r="I69" s="50">
        <v>1.68</v>
      </c>
      <c r="J69" s="50">
        <v>2.23</v>
      </c>
      <c r="K69" s="54">
        <v>2.57</v>
      </c>
      <c r="L69" s="55">
        <v>6</v>
      </c>
      <c r="M69" s="56">
        <f>SUM(L69*$D69*$E69*$F69*$H69*$M$11)</f>
        <v>94503.359999999986</v>
      </c>
      <c r="N69" s="57"/>
      <c r="O69" s="56">
        <f t="shared" si="14"/>
        <v>0</v>
      </c>
      <c r="P69" s="57">
        <v>442</v>
      </c>
      <c r="Q69" s="56">
        <f>SUM(P69*$D69*$E69*$F69*$H69*$Q$11)</f>
        <v>6961747.5199999996</v>
      </c>
      <c r="R69" s="55"/>
      <c r="S69" s="56">
        <f>SUM(R69*$D69*$E69*$F69*$H69*$S$11)</f>
        <v>0</v>
      </c>
      <c r="T69" s="57"/>
      <c r="U69" s="56">
        <f>SUM(T69*$D69*$E69*$F69*$H69*$U$11)</f>
        <v>0</v>
      </c>
      <c r="V69" s="55"/>
      <c r="W69" s="58">
        <f>SUM(V69*$D69*$E69*$F69*$H69*$W$11)</f>
        <v>0</v>
      </c>
      <c r="X69" s="59"/>
      <c r="Y69" s="56">
        <f t="shared" si="15"/>
        <v>0</v>
      </c>
      <c r="Z69" s="55">
        <v>57</v>
      </c>
      <c r="AA69" s="56">
        <f>SUM(Z69*$D69*$E69*$F69*$H69*$AA$11)</f>
        <v>897781.92</v>
      </c>
      <c r="AB69" s="57"/>
      <c r="AC69" s="56">
        <f>SUM(AB69*$D69*$E69*$F69*$H69*$AC$11)</f>
        <v>0</v>
      </c>
      <c r="AD69" s="57"/>
      <c r="AE69" s="56">
        <f>SUM(AD69*$D69*$E69*$F69*$H69*$AE$11)</f>
        <v>0</v>
      </c>
      <c r="AF69" s="55"/>
      <c r="AG69" s="56">
        <f>AF69*$D69*$E69*$F69*$I69*$AG$11</f>
        <v>0</v>
      </c>
      <c r="AH69" s="60">
        <v>15</v>
      </c>
      <c r="AI69" s="56">
        <f>AH69*$D69*$E69*$F69*$I69*$AI$11</f>
        <v>283510.08</v>
      </c>
      <c r="AJ69" s="61">
        <v>52</v>
      </c>
      <c r="AK69" s="56">
        <f>SUM(AJ69*$D69*$E69*$F69*$H69*$AK$11)</f>
        <v>819029.12</v>
      </c>
      <c r="AL69" s="55"/>
      <c r="AM69" s="58">
        <f>SUM(AL69*$D69*$E69*$F69*$H69*$AM$11)</f>
        <v>0</v>
      </c>
      <c r="AN69" s="57"/>
      <c r="AO69" s="56">
        <f>SUM(AN69*$D69*$E69*$F69*$H69*$AO$11)</f>
        <v>0</v>
      </c>
      <c r="AP69" s="57"/>
      <c r="AQ69" s="56">
        <f>SUM(AP69*$D69*$E69*$F69*$H69*$AQ$11)</f>
        <v>0</v>
      </c>
      <c r="AR69" s="57">
        <v>80</v>
      </c>
      <c r="AS69" s="56">
        <f>SUM(AR69*$D69*$E69*$F69*$H69*$AS$11)</f>
        <v>1260044.7999999998</v>
      </c>
      <c r="AT69" s="57"/>
      <c r="AU69" s="56">
        <f>SUM(AT69*$D69*$E69*$F69*$H69*$AU$11)</f>
        <v>0</v>
      </c>
      <c r="AV69" s="57"/>
      <c r="AW69" s="56">
        <f>SUM(AV69*$D69*$E69*$F69*$H69*$AW$11)</f>
        <v>0</v>
      </c>
      <c r="AX69" s="55">
        <v>15</v>
      </c>
      <c r="AY69" s="56">
        <f>SUM(AX69*$D69*$E69*$F69*$H69*$AY$11)</f>
        <v>236258.4</v>
      </c>
      <c r="AZ69" s="57">
        <v>16</v>
      </c>
      <c r="BA69" s="56">
        <f>SUM(AZ69*$D69*$E69*$F69*$H69*$BA$11)</f>
        <v>252008.95999999996</v>
      </c>
      <c r="BB69" s="57">
        <v>1</v>
      </c>
      <c r="BC69" s="56">
        <f>SUM(BB69*$D69*$E69*$F69*$H69*$BC$11)</f>
        <v>15750.559999999998</v>
      </c>
      <c r="BD69" s="57"/>
      <c r="BE69" s="56">
        <f>SUM(BD69*$D69*$E69*$F69*$H69*$BE$11)</f>
        <v>0</v>
      </c>
      <c r="BF69" s="57"/>
      <c r="BG69" s="56">
        <f>SUM(BF69*$D69*$E69*$F69*$H69*$BG$11)</f>
        <v>0</v>
      </c>
      <c r="BH69" s="57">
        <v>121</v>
      </c>
      <c r="BI69" s="56">
        <f>SUM(BH69*$D69*$E69*$F69*$H69*$BI$11)</f>
        <v>1905817.7599999998</v>
      </c>
      <c r="BJ69" s="57"/>
      <c r="BK69" s="56">
        <f>BJ69*$D69*$E69*$F69*$I69*$BK$11</f>
        <v>0</v>
      </c>
      <c r="BL69" s="55">
        <v>137</v>
      </c>
      <c r="BM69" s="56">
        <f>BL69*$D69*$E69*$F69*$I69*$BM$11</f>
        <v>2589392.0639999998</v>
      </c>
      <c r="BN69" s="114"/>
      <c r="BO69" s="56">
        <f>BN69*$D69*$E69*$F69*$I69*$BO$11</f>
        <v>0</v>
      </c>
      <c r="BP69" s="57"/>
      <c r="BQ69" s="56">
        <f>BP69*$D69*$E69*$F69*$I69*$BQ$11</f>
        <v>0</v>
      </c>
      <c r="BR69" s="60">
        <v>40</v>
      </c>
      <c r="BS69" s="56">
        <f>BR69*$D69*$E69*$F69*$I69*$BS$11</f>
        <v>756026.88</v>
      </c>
      <c r="BT69" s="60">
        <v>7</v>
      </c>
      <c r="BU69" s="56">
        <f>BT69*$D69*$E69*$F69*$I69*$BU$11</f>
        <v>132304.704</v>
      </c>
      <c r="BV69" s="55">
        <v>109</v>
      </c>
      <c r="BW69" s="56">
        <f>BV69*$D69*$E69*$F69*$I69*$BW$11</f>
        <v>2060173.2480000001</v>
      </c>
      <c r="BX69" s="60"/>
      <c r="BY69" s="56">
        <f>BX69*$D69*$E69*$F69*$I69*$BY$11</f>
        <v>0</v>
      </c>
      <c r="BZ69" s="63">
        <v>90</v>
      </c>
      <c r="CA69" s="56">
        <f>BZ69*$D69*$E69*$F69*$I69*$CA$11</f>
        <v>1701060.48</v>
      </c>
      <c r="CB69" s="57"/>
      <c r="CC69" s="56">
        <f>CB69*$D69*$E69*$F69*$I69*$CC$11</f>
        <v>0</v>
      </c>
      <c r="CD69" s="55">
        <v>19</v>
      </c>
      <c r="CE69" s="56">
        <f>CD69*$D69*$E69*$F69*$I69*$CE$11</f>
        <v>359112.76799999998</v>
      </c>
      <c r="CF69" s="63">
        <v>12</v>
      </c>
      <c r="CG69" s="56">
        <f>CF69*$D69*$E69*$F69*$I69*$CG$11</f>
        <v>226808.06399999998</v>
      </c>
      <c r="CH69" s="63">
        <v>3</v>
      </c>
      <c r="CI69" s="56">
        <f>CH69*$D69*$E69*$F69*$I69*$CI$11</f>
        <v>56702.015999999996</v>
      </c>
      <c r="CJ69" s="55">
        <v>10</v>
      </c>
      <c r="CK69" s="56">
        <f>CJ69*$D69*$E69*$F69*$I69*$CK$11</f>
        <v>189006.72</v>
      </c>
      <c r="CL69" s="57">
        <v>1</v>
      </c>
      <c r="CM69" s="56">
        <f>CL69*$D69*$E69*$F69*$I69*$CM$11</f>
        <v>18900.671999999999</v>
      </c>
      <c r="CN69" s="60">
        <v>10</v>
      </c>
      <c r="CO69" s="56">
        <f>CN69*$D69*$E69*$F69*$J69*$CO$11</f>
        <v>250883.91999999998</v>
      </c>
      <c r="CP69" s="60">
        <v>8</v>
      </c>
      <c r="CQ69" s="56">
        <f>CP69*$D69*$E69*$F69*$K69*$CQ$11</f>
        <v>231308.22399999999</v>
      </c>
      <c r="CR69" s="56"/>
      <c r="CS69" s="56">
        <f>CR69*D69*E69*F69</f>
        <v>0</v>
      </c>
      <c r="CT69" s="64">
        <f>SUM(N69+L69+X69+P69+R69+Z69+V69+T69+AB69+AF69+AD69+AH69+AJ69+AN69+BJ69+BP69+AL69+AX69+AZ69+CB69+CD69+BZ69+CF69+CH69+BT69+BV69+AP69+AR69+AT69+AV69+BL69+BN69+BR69+BB69+BD69+BF69+BH69+BX69+CJ69+CL69+CN69+CP69+CR69)</f>
        <v>1251</v>
      </c>
      <c r="CU69" s="64">
        <f>SUM(O69+M69+Y69+Q69+S69+AA69+W69+U69+AC69+AG69+AE69+AI69+AK69+AO69+BK69+BQ69+AM69+AY69+BA69+CC69+CE69+CA69+CG69+CI69+BU69+BW69+AQ69+AS69+AU69+AW69+BM69+BO69+BS69+BC69+BE69+BG69+BI69+BY69+CK69+CM69+CO69+CQ69+CS69)</f>
        <v>21298132.239999995</v>
      </c>
    </row>
    <row r="70" spans="1:99" s="1" customFormat="1" ht="45" x14ac:dyDescent="0.25">
      <c r="A70" s="35"/>
      <c r="B70" s="35">
        <v>38</v>
      </c>
      <c r="C70" s="79" t="s">
        <v>169</v>
      </c>
      <c r="D70" s="50">
        <v>11480</v>
      </c>
      <c r="E70" s="51">
        <v>2.79</v>
      </c>
      <c r="F70" s="52">
        <v>1</v>
      </c>
      <c r="G70" s="53"/>
      <c r="H70" s="50">
        <v>1.4</v>
      </c>
      <c r="I70" s="50">
        <v>1.68</v>
      </c>
      <c r="J70" s="50">
        <v>2.23</v>
      </c>
      <c r="K70" s="54">
        <v>2.57</v>
      </c>
      <c r="L70" s="55"/>
      <c r="M70" s="56">
        <f>SUM(L70*$D70*$E70*$F70*$H70*$M$11)</f>
        <v>0</v>
      </c>
      <c r="N70" s="57"/>
      <c r="O70" s="56">
        <f t="shared" si="14"/>
        <v>0</v>
      </c>
      <c r="P70" s="120">
        <v>88</v>
      </c>
      <c r="Q70" s="80">
        <f>SUM(P70*$D70*$E70*$F70*$H70*$Q$11)</f>
        <v>3945997.44</v>
      </c>
      <c r="R70" s="55"/>
      <c r="S70" s="56">
        <f>SUM(R70*$D70*$E70*$F70*$H70*$S$11)</f>
        <v>0</v>
      </c>
      <c r="T70" s="57"/>
      <c r="U70" s="56">
        <f>SUM(T70*$D70*$E70*$F70*$H70*$U$11)</f>
        <v>0</v>
      </c>
      <c r="V70" s="55"/>
      <c r="W70" s="58">
        <f>SUM(V70*$D70*$E70*$F70*$H70*$W$11)</f>
        <v>0</v>
      </c>
      <c r="X70" s="59"/>
      <c r="Y70" s="56">
        <f t="shared" si="15"/>
        <v>0</v>
      </c>
      <c r="Z70" s="55"/>
      <c r="AA70" s="56">
        <f>SUM(Z70*$D70*$E70*$F70*$H70*$AA$11)</f>
        <v>0</v>
      </c>
      <c r="AB70" s="57"/>
      <c r="AC70" s="56">
        <f>SUM(AB70*$D70*$E70*$F70*$H70*$AC$11)</f>
        <v>0</v>
      </c>
      <c r="AD70" s="57"/>
      <c r="AE70" s="56">
        <f>SUM(AD70*$D70*$E70*$F70*$H70*$AE$11)</f>
        <v>0</v>
      </c>
      <c r="AF70" s="55"/>
      <c r="AG70" s="56">
        <f>AF70*$D70*$E70*$F70*$I70*$AG$11</f>
        <v>0</v>
      </c>
      <c r="AH70" s="55"/>
      <c r="AI70" s="56">
        <f>AH70*$D70*$E70*$F70*$I70*$AI$11</f>
        <v>0</v>
      </c>
      <c r="AJ70" s="61"/>
      <c r="AK70" s="56">
        <f>SUM(AJ70*$D70*$E70*$F70*$H70*$AK$11)</f>
        <v>0</v>
      </c>
      <c r="AL70" s="55"/>
      <c r="AM70" s="58">
        <f>SUM(AL70*$D70*$E70*$F70*$H70*$AM$11)</f>
        <v>0</v>
      </c>
      <c r="AN70" s="57"/>
      <c r="AO70" s="56">
        <f>SUM(AN70*$D70*$E70*$F70*$H70*$AO$11)</f>
        <v>0</v>
      </c>
      <c r="AP70" s="57"/>
      <c r="AQ70" s="56">
        <f>SUM(AP70*$D70*$E70*$F70*$H70*$AQ$11)</f>
        <v>0</v>
      </c>
      <c r="AR70" s="57"/>
      <c r="AS70" s="56">
        <f>SUM(AR70*$D70*$E70*$F70*$H70*$AS$11)</f>
        <v>0</v>
      </c>
      <c r="AT70" s="57"/>
      <c r="AU70" s="56">
        <f>SUM(AT70*$D70*$E70*$F70*$H70*$AU$11)</f>
        <v>0</v>
      </c>
      <c r="AV70" s="57"/>
      <c r="AW70" s="56">
        <f>SUM(AV70*$D70*$E70*$F70*$H70*$AW$11)</f>
        <v>0</v>
      </c>
      <c r="AX70" s="55"/>
      <c r="AY70" s="56">
        <f>SUM(AX70*$D70*$E70*$F70*$H70*$AY$11)</f>
        <v>0</v>
      </c>
      <c r="AZ70" s="57"/>
      <c r="BA70" s="56">
        <f>SUM(AZ70*$D70*$E70*$F70*$H70*$BA$11)</f>
        <v>0</v>
      </c>
      <c r="BB70" s="57"/>
      <c r="BC70" s="56">
        <f>SUM(BB70*$D70*$E70*$F70*$H70*$BC$11)</f>
        <v>0</v>
      </c>
      <c r="BD70" s="57"/>
      <c r="BE70" s="56">
        <f>SUM(BD70*$D70*$E70*$F70*$H70*$BE$11)</f>
        <v>0</v>
      </c>
      <c r="BF70" s="57"/>
      <c r="BG70" s="56">
        <f>SUM(BF70*$D70*$E70*$F70*$H70*$BG$11)</f>
        <v>0</v>
      </c>
      <c r="BH70" s="57"/>
      <c r="BI70" s="56">
        <f>SUM(BH70*$D70*$E70*$F70*$H70*$BI$11)</f>
        <v>0</v>
      </c>
      <c r="BJ70" s="57"/>
      <c r="BK70" s="56">
        <f>BJ70*$D70*$E70*$F70*$I70*$BK$11</f>
        <v>0</v>
      </c>
      <c r="BL70" s="55"/>
      <c r="BM70" s="56">
        <f>BL70*$D70*$E70*$F70*$I70*$BM$11</f>
        <v>0</v>
      </c>
      <c r="BN70" s="114"/>
      <c r="BO70" s="56">
        <f>BN70*$D70*$E70*$F70*$I70*$BO$11</f>
        <v>0</v>
      </c>
      <c r="BP70" s="57"/>
      <c r="BQ70" s="56">
        <f>BP70*$D70*$E70*$F70*$I70*$BQ$11</f>
        <v>0</v>
      </c>
      <c r="BR70" s="55"/>
      <c r="BS70" s="56">
        <f>BR70*$D70*$E70*$F70*$I70*$BS$11</f>
        <v>0</v>
      </c>
      <c r="BT70" s="55"/>
      <c r="BU70" s="56">
        <f>BT70*$D70*$E70*$F70*$I70*$BU$11</f>
        <v>0</v>
      </c>
      <c r="BV70" s="55"/>
      <c r="BW70" s="56">
        <f>BV70*$D70*$E70*$F70*$I70*$BW$11</f>
        <v>0</v>
      </c>
      <c r="BX70" s="55"/>
      <c r="BY70" s="56">
        <f>BX70*$D70*$E70*$F70*$I70*$BY$11</f>
        <v>0</v>
      </c>
      <c r="BZ70" s="57"/>
      <c r="CA70" s="56">
        <f>BZ70*$D70*$E70*$F70*$I70*$CA$11</f>
        <v>0</v>
      </c>
      <c r="CB70" s="57"/>
      <c r="CC70" s="56">
        <f>CB70*$D70*$E70*$F70*$I70*$CC$11</f>
        <v>0</v>
      </c>
      <c r="CD70" s="55"/>
      <c r="CE70" s="56">
        <f>CD70*$D70*$E70*$F70*$I70*$CE$11</f>
        <v>0</v>
      </c>
      <c r="CF70" s="57"/>
      <c r="CG70" s="56">
        <f>CF70*$D70*$E70*$F70*$I70*$CG$11</f>
        <v>0</v>
      </c>
      <c r="CH70" s="57"/>
      <c r="CI70" s="56">
        <f>CH70*$D70*$E70*$F70*$I70*$CI$11</f>
        <v>0</v>
      </c>
      <c r="CJ70" s="55"/>
      <c r="CK70" s="56">
        <f>CJ70*$D70*$E70*$F70*$I70*$CK$11</f>
        <v>0</v>
      </c>
      <c r="CL70" s="57"/>
      <c r="CM70" s="56">
        <f>CL70*$D70*$E70*$F70*$I70*$CM$11</f>
        <v>0</v>
      </c>
      <c r="CN70" s="55"/>
      <c r="CO70" s="56">
        <f>CN70*$D70*$E70*$F70*$J70*$CO$11</f>
        <v>0</v>
      </c>
      <c r="CP70" s="55"/>
      <c r="CQ70" s="56">
        <f>CP70*$D70*$E70*$F70*$K70*$CQ$11</f>
        <v>0</v>
      </c>
      <c r="CR70" s="56"/>
      <c r="CS70" s="56">
        <f>CR70*D70*E70*F70</f>
        <v>0</v>
      </c>
      <c r="CT70" s="64">
        <f>SUM(N70+L70+X70+P70+R70+Z70+V70+T70+AB70+AF70+AD70+AH70+AJ70+AN70+BJ70+BP70+AL70+AX70+AZ70+CB70+CD70+BZ70+CF70+CH70+BT70+BV70+AP70+AR70+AT70+AV70+BL70+BN70+BR70+BB70+BD70+BF70+BH70+BX70+CJ70+CL70+CN70+CP70+CR70)</f>
        <v>88</v>
      </c>
      <c r="CU70" s="64">
        <f>SUM(O70+M70+Y70+Q70+S70+AA70+W70+U70+AC70+AG70+AE70+AI70+AK70+AO70+BK70+BQ70+AM70+AY70+BA70+CC70+CE70+CA70+CG70+CI70+BU70+BW70+AQ70+AS70+AU70+AW70+BM70+BO70+BS70+BC70+BE70+BG70+BI70+BY70+CK70+CM70+CO70+CQ70+CS70)</f>
        <v>3945997.44</v>
      </c>
    </row>
    <row r="71" spans="1:99" s="46" customFormat="1" x14ac:dyDescent="0.25">
      <c r="A71" s="36">
        <v>16</v>
      </c>
      <c r="B71" s="36"/>
      <c r="C71" s="121" t="s">
        <v>170</v>
      </c>
      <c r="D71" s="50">
        <v>11480</v>
      </c>
      <c r="E71" s="103">
        <v>1.06</v>
      </c>
      <c r="F71" s="39">
        <v>1</v>
      </c>
      <c r="G71" s="88"/>
      <c r="H71" s="104">
        <v>1.4</v>
      </c>
      <c r="I71" s="104">
        <v>1.68</v>
      </c>
      <c r="J71" s="104">
        <v>2.23</v>
      </c>
      <c r="K71" s="99">
        <v>2.57</v>
      </c>
      <c r="L71" s="105">
        <f t="shared" ref="L71" si="223">SUM(L72:L73)</f>
        <v>12</v>
      </c>
      <c r="M71" s="106">
        <f>SUM(M72:M73)</f>
        <v>181292.15999999997</v>
      </c>
      <c r="N71" s="106">
        <f t="shared" ref="N71:BR71" si="224">SUM(N72:N73)</f>
        <v>37</v>
      </c>
      <c r="O71" s="106">
        <f t="shared" si="224"/>
        <v>1528286.4799999997</v>
      </c>
      <c r="P71" s="106">
        <f t="shared" si="224"/>
        <v>33</v>
      </c>
      <c r="Q71" s="106">
        <f>SUM(Q72:Q73)</f>
        <v>498553.43999999994</v>
      </c>
      <c r="R71" s="105">
        <f t="shared" ref="R71" si="225">SUM(R72:R73)</f>
        <v>0</v>
      </c>
      <c r="S71" s="106">
        <f>SUM(S72:S73)</f>
        <v>0</v>
      </c>
      <c r="T71" s="106">
        <f t="shared" ref="T71" si="226">SUM(T72:T73)</f>
        <v>0</v>
      </c>
      <c r="U71" s="106">
        <f>SUM(U72:U73)</f>
        <v>0</v>
      </c>
      <c r="V71" s="105">
        <f t="shared" ref="V71" si="227">SUM(V72:V73)</f>
        <v>0</v>
      </c>
      <c r="W71" s="105">
        <f>SUM(W72:W73)</f>
        <v>0</v>
      </c>
      <c r="X71" s="106">
        <f t="shared" ref="X71" si="228">SUM(X72:X73)</f>
        <v>0</v>
      </c>
      <c r="Y71" s="106">
        <f t="shared" si="224"/>
        <v>0</v>
      </c>
      <c r="Z71" s="105">
        <f t="shared" si="224"/>
        <v>11</v>
      </c>
      <c r="AA71" s="106">
        <f t="shared" si="224"/>
        <v>166184.47999999998</v>
      </c>
      <c r="AB71" s="106">
        <f t="shared" si="224"/>
        <v>0</v>
      </c>
      <c r="AC71" s="106">
        <f t="shared" si="224"/>
        <v>0</v>
      </c>
      <c r="AD71" s="106">
        <f t="shared" si="224"/>
        <v>3</v>
      </c>
      <c r="AE71" s="106">
        <f>SUM(AE72:AE73)</f>
        <v>45323.039999999994</v>
      </c>
      <c r="AF71" s="105">
        <f t="shared" ref="AF71" si="229">SUM(AF72:AF73)</f>
        <v>0</v>
      </c>
      <c r="AG71" s="106">
        <f t="shared" si="224"/>
        <v>0</v>
      </c>
      <c r="AH71" s="105">
        <f t="shared" si="224"/>
        <v>107</v>
      </c>
      <c r="AI71" s="106">
        <f t="shared" si="224"/>
        <v>1939826.1119999997</v>
      </c>
      <c r="AJ71" s="105">
        <v>0</v>
      </c>
      <c r="AK71" s="106">
        <f t="shared" si="224"/>
        <v>0</v>
      </c>
      <c r="AL71" s="105">
        <f t="shared" si="224"/>
        <v>30</v>
      </c>
      <c r="AM71" s="105">
        <f>SUM(AM72:AM73)</f>
        <v>453230.39999999997</v>
      </c>
      <c r="AN71" s="106">
        <f t="shared" ref="AN71" si="230">SUM(AN72:AN73)</f>
        <v>0</v>
      </c>
      <c r="AO71" s="106">
        <f t="shared" si="224"/>
        <v>0</v>
      </c>
      <c r="AP71" s="106">
        <f t="shared" si="224"/>
        <v>0</v>
      </c>
      <c r="AQ71" s="106">
        <f>SUM(AQ72:AQ73)</f>
        <v>0</v>
      </c>
      <c r="AR71" s="106">
        <f t="shared" ref="AR71" si="231">SUM(AR72:AR73)</f>
        <v>0</v>
      </c>
      <c r="AS71" s="106">
        <f>SUM(AS72:AS73)</f>
        <v>0</v>
      </c>
      <c r="AT71" s="106">
        <f t="shared" ref="AT71" si="232">SUM(AT72:AT73)</f>
        <v>0</v>
      </c>
      <c r="AU71" s="106">
        <f>SUM(AU72:AU73)</f>
        <v>0</v>
      </c>
      <c r="AV71" s="106">
        <f t="shared" ref="AV71" si="233">SUM(AV72:AV73)</f>
        <v>22</v>
      </c>
      <c r="AW71" s="106">
        <f>SUM(AW72:AW73)</f>
        <v>332368.95999999996</v>
      </c>
      <c r="AX71" s="105">
        <f>SUM(AX72:AX73)</f>
        <v>145</v>
      </c>
      <c r="AY71" s="106">
        <f>SUM(AY72:AY73)</f>
        <v>2190613.6</v>
      </c>
      <c r="AZ71" s="106">
        <f>SUM(AZ72:AZ73)</f>
        <v>24</v>
      </c>
      <c r="BA71" s="106">
        <f>SUM(BA72:BA73)</f>
        <v>362584.31999999995</v>
      </c>
      <c r="BB71" s="106">
        <f t="shared" ref="BB71" si="234">SUM(BB72:BB73)</f>
        <v>44</v>
      </c>
      <c r="BC71" s="106">
        <f>SUM(BC72:BC73)</f>
        <v>664737.91999999993</v>
      </c>
      <c r="BD71" s="106">
        <f t="shared" ref="BD71" si="235">SUM(BD72:BD73)</f>
        <v>0</v>
      </c>
      <c r="BE71" s="106">
        <f>SUM(BE72:BE73)</f>
        <v>0</v>
      </c>
      <c r="BF71" s="106">
        <f t="shared" ref="BF71" si="236">SUM(BF72:BF73)</f>
        <v>0</v>
      </c>
      <c r="BG71" s="106">
        <f>SUM(BG72:BG73)</f>
        <v>0</v>
      </c>
      <c r="BH71" s="106">
        <f>SUM(BH72:BH73)</f>
        <v>119</v>
      </c>
      <c r="BI71" s="106">
        <f>SUM(BI72:BI73)</f>
        <v>1797813.9199999997</v>
      </c>
      <c r="BJ71" s="106">
        <f t="shared" ref="BJ71" si="237">SUM(BJ72:BJ73)</f>
        <v>0</v>
      </c>
      <c r="BK71" s="106">
        <f t="shared" si="224"/>
        <v>0</v>
      </c>
      <c r="BL71" s="105">
        <f t="shared" si="224"/>
        <v>60</v>
      </c>
      <c r="BM71" s="106">
        <f>SUM(BM72:BM73)</f>
        <v>1087752.96</v>
      </c>
      <c r="BN71" s="106">
        <f t="shared" ref="BN71" si="238">SUM(BN72:BN73)</f>
        <v>0</v>
      </c>
      <c r="BO71" s="106">
        <f>SUM(BO72:BO73)</f>
        <v>0</v>
      </c>
      <c r="BP71" s="106">
        <f t="shared" ref="BP71" si="239">SUM(BP72:BP73)</f>
        <v>27</v>
      </c>
      <c r="BQ71" s="106">
        <f t="shared" si="224"/>
        <v>489488.83199999994</v>
      </c>
      <c r="BR71" s="105">
        <f t="shared" si="224"/>
        <v>4</v>
      </c>
      <c r="BS71" s="106">
        <f>SUM(BS72:BS73)</f>
        <v>72516.863999999987</v>
      </c>
      <c r="BT71" s="106">
        <f t="shared" ref="BT71:BV71" si="240">SUM(BT72:BT73)</f>
        <v>87</v>
      </c>
      <c r="BU71" s="106">
        <f t="shared" si="240"/>
        <v>1577241.7919999999</v>
      </c>
      <c r="BV71" s="105">
        <f t="shared" si="240"/>
        <v>22</v>
      </c>
      <c r="BW71" s="106">
        <f>SUM(BW72:BW73)</f>
        <v>398842.75199999998</v>
      </c>
      <c r="BX71" s="105">
        <f t="shared" ref="BX71" si="241">SUM(BX72:BX73)</f>
        <v>0</v>
      </c>
      <c r="BY71" s="106">
        <f>SUM(BY72:BY73)</f>
        <v>0</v>
      </c>
      <c r="BZ71" s="106">
        <f>SUM(BZ72:BZ73)</f>
        <v>128</v>
      </c>
      <c r="CA71" s="106">
        <f>SUM(CA72:CA73)</f>
        <v>2320539.6479999996</v>
      </c>
      <c r="CB71" s="106">
        <f t="shared" ref="CB71:CU71" si="242">SUM(CB72:CB73)</f>
        <v>0</v>
      </c>
      <c r="CC71" s="106">
        <f t="shared" si="242"/>
        <v>0</v>
      </c>
      <c r="CD71" s="105">
        <f t="shared" si="242"/>
        <v>41</v>
      </c>
      <c r="CE71" s="106">
        <f t="shared" si="242"/>
        <v>743297.85599999991</v>
      </c>
      <c r="CF71" s="106">
        <f t="shared" si="242"/>
        <v>57</v>
      </c>
      <c r="CG71" s="106">
        <f t="shared" si="242"/>
        <v>1033365.312</v>
      </c>
      <c r="CH71" s="106">
        <f t="shared" si="242"/>
        <v>60</v>
      </c>
      <c r="CI71" s="106">
        <f t="shared" si="242"/>
        <v>1087752.96</v>
      </c>
      <c r="CJ71" s="105">
        <f t="shared" si="242"/>
        <v>100</v>
      </c>
      <c r="CK71" s="106">
        <f t="shared" si="242"/>
        <v>1812921.5999999999</v>
      </c>
      <c r="CL71" s="106">
        <f t="shared" si="242"/>
        <v>45</v>
      </c>
      <c r="CM71" s="106">
        <f t="shared" si="242"/>
        <v>815814.72</v>
      </c>
      <c r="CN71" s="105">
        <v>164</v>
      </c>
      <c r="CO71" s="106">
        <f t="shared" si="242"/>
        <v>3946557.6639999994</v>
      </c>
      <c r="CP71" s="105">
        <f t="shared" si="242"/>
        <v>20</v>
      </c>
      <c r="CQ71" s="106">
        <f t="shared" si="242"/>
        <v>554667.67999999993</v>
      </c>
      <c r="CR71" s="106">
        <f t="shared" si="242"/>
        <v>0</v>
      </c>
      <c r="CS71" s="106">
        <f t="shared" si="242"/>
        <v>0</v>
      </c>
      <c r="CT71" s="106">
        <f t="shared" si="242"/>
        <v>1402</v>
      </c>
      <c r="CU71" s="106">
        <f t="shared" si="242"/>
        <v>26101575.472000003</v>
      </c>
    </row>
    <row r="72" spans="1:99" s="1" customFormat="1" ht="60" x14ac:dyDescent="0.25">
      <c r="A72" s="35"/>
      <c r="B72" s="35">
        <v>39</v>
      </c>
      <c r="C72" s="49" t="s">
        <v>171</v>
      </c>
      <c r="D72" s="50">
        <v>11480</v>
      </c>
      <c r="E72" s="51">
        <v>0.94</v>
      </c>
      <c r="F72" s="52">
        <v>1</v>
      </c>
      <c r="G72" s="53"/>
      <c r="H72" s="50">
        <v>1.4</v>
      </c>
      <c r="I72" s="50">
        <v>1.68</v>
      </c>
      <c r="J72" s="50">
        <v>2.23</v>
      </c>
      <c r="K72" s="54">
        <v>2.57</v>
      </c>
      <c r="L72" s="55">
        <v>12</v>
      </c>
      <c r="M72" s="56">
        <f>SUM(L72*$D72*$E72*$F72*$H72*$M$11)</f>
        <v>181292.15999999997</v>
      </c>
      <c r="N72" s="57"/>
      <c r="O72" s="56">
        <f t="shared" si="14"/>
        <v>0</v>
      </c>
      <c r="P72" s="57">
        <v>33</v>
      </c>
      <c r="Q72" s="56">
        <f>SUM(P72*$D72*$E72*$F72*$H72*$Q$11)</f>
        <v>498553.43999999994</v>
      </c>
      <c r="R72" s="55"/>
      <c r="S72" s="56">
        <f>SUM(R72*$D72*$E72*$F72*$H72*$S$11)</f>
        <v>0</v>
      </c>
      <c r="T72" s="57"/>
      <c r="U72" s="56">
        <f>SUM(T72*$D72*$E72*$F72*$H72*$U$11)</f>
        <v>0</v>
      </c>
      <c r="V72" s="55"/>
      <c r="W72" s="58">
        <f>SUM(V72*$D72*$E72*$F72*$H72*$W$11)</f>
        <v>0</v>
      </c>
      <c r="X72" s="59"/>
      <c r="Y72" s="56">
        <f t="shared" si="15"/>
        <v>0</v>
      </c>
      <c r="Z72" s="55">
        <v>11</v>
      </c>
      <c r="AA72" s="56">
        <f>SUM(Z72*$D72*$E72*$F72*$H72*$AA$11)</f>
        <v>166184.47999999998</v>
      </c>
      <c r="AB72" s="57"/>
      <c r="AC72" s="56">
        <f>SUM(AB72*$D72*$E72*$F72*$H72*$AC$11)</f>
        <v>0</v>
      </c>
      <c r="AD72" s="57">
        <v>3</v>
      </c>
      <c r="AE72" s="56">
        <f>SUM(AD72*$D72*$E72*$F72*$H72*$AE$11)</f>
        <v>45323.039999999994</v>
      </c>
      <c r="AF72" s="55"/>
      <c r="AG72" s="56">
        <f>AF72*$D72*$E72*$F72*$I72*$AG$11</f>
        <v>0</v>
      </c>
      <c r="AH72" s="60">
        <v>107</v>
      </c>
      <c r="AI72" s="56">
        <f>AH72*$D72*$E72*$F72*$I72*$AI$11</f>
        <v>1939826.1119999997</v>
      </c>
      <c r="AJ72" s="61"/>
      <c r="AK72" s="56">
        <f>SUM(AJ72*$D72*$E72*$F72*$H72*$AK$11)</f>
        <v>0</v>
      </c>
      <c r="AL72" s="55">
        <v>30</v>
      </c>
      <c r="AM72" s="58">
        <f>SUM(AL72*$D72*$E72*$F72*$H72*$AM$11)</f>
        <v>453230.39999999997</v>
      </c>
      <c r="AN72" s="57"/>
      <c r="AO72" s="56">
        <f>SUM(AN72*$D72*$E72*$F72*$H72*$AO$11)</f>
        <v>0</v>
      </c>
      <c r="AP72" s="57"/>
      <c r="AQ72" s="56">
        <f>SUM(AP72*$D72*$E72*$F72*$H72*$AQ$11)</f>
        <v>0</v>
      </c>
      <c r="AR72" s="57"/>
      <c r="AS72" s="56">
        <f>SUM(AR72*$D72*$E72*$F72*$H72*$AS$11)</f>
        <v>0</v>
      </c>
      <c r="AT72" s="57"/>
      <c r="AU72" s="56">
        <f>SUM(AT72*$D72*$E72*$F72*$H72*$AU$11)</f>
        <v>0</v>
      </c>
      <c r="AV72" s="57">
        <v>22</v>
      </c>
      <c r="AW72" s="56">
        <f>SUM(AV72*$D72*$E72*$F72*$H72*$AW$11)</f>
        <v>332368.95999999996</v>
      </c>
      <c r="AX72" s="55">
        <v>145</v>
      </c>
      <c r="AY72" s="56">
        <f>SUM(AX72*$D72*$E72*$F72*$H72*$AY$11)</f>
        <v>2190613.6</v>
      </c>
      <c r="AZ72" s="57">
        <v>24</v>
      </c>
      <c r="BA72" s="56">
        <f>SUM(AZ72*$D72*$E72*$F72*$H72*$BA$11)</f>
        <v>362584.31999999995</v>
      </c>
      <c r="BB72" s="57">
        <v>44</v>
      </c>
      <c r="BC72" s="56">
        <f>SUM(BB72*$D72*$E72*$F72*$H72*$BC$11)</f>
        <v>664737.91999999993</v>
      </c>
      <c r="BD72" s="57"/>
      <c r="BE72" s="56">
        <f>SUM(BD72*$D72*$E72*$F72*$H72*$BE$11)</f>
        <v>0</v>
      </c>
      <c r="BF72" s="57"/>
      <c r="BG72" s="56">
        <f>SUM(BF72*$D72*$E72*$F72*$H72*$BG$11)</f>
        <v>0</v>
      </c>
      <c r="BH72" s="57">
        <v>119</v>
      </c>
      <c r="BI72" s="56">
        <f>SUM(BH72*$D72*$E72*$F72*$H72*$BI$11)</f>
        <v>1797813.9199999997</v>
      </c>
      <c r="BJ72" s="57"/>
      <c r="BK72" s="56">
        <f>BJ72*$D72*$E72*$F72*$I72*$BK$11</f>
        <v>0</v>
      </c>
      <c r="BL72" s="55">
        <v>60</v>
      </c>
      <c r="BM72" s="56">
        <f>BL72*$D72*$E72*$F72*$I72*$BM$11</f>
        <v>1087752.96</v>
      </c>
      <c r="BN72" s="114"/>
      <c r="BO72" s="56">
        <f>BN72*$D72*$E72*$F72*$I72*$BO$11</f>
        <v>0</v>
      </c>
      <c r="BP72" s="63">
        <v>27</v>
      </c>
      <c r="BQ72" s="56">
        <f>BP72*$D72*$E72*$F72*$I72*$BQ$11</f>
        <v>489488.83199999994</v>
      </c>
      <c r="BR72" s="55">
        <v>4</v>
      </c>
      <c r="BS72" s="56">
        <f>BR72*$D72*$E72*$F72*$I72*$BS$11</f>
        <v>72516.863999999987</v>
      </c>
      <c r="BT72" s="60">
        <v>87</v>
      </c>
      <c r="BU72" s="56">
        <f>BT72*$D72*$E72*$F72*$I72*$BU$11</f>
        <v>1577241.7919999999</v>
      </c>
      <c r="BV72" s="55">
        <v>22</v>
      </c>
      <c r="BW72" s="56">
        <f>BV72*$D72*$E72*$F72*$I72*$BW$11</f>
        <v>398842.75199999998</v>
      </c>
      <c r="BX72" s="60"/>
      <c r="BY72" s="56">
        <f>BX72*$D72*$E72*$F72*$I72*$BY$11</f>
        <v>0</v>
      </c>
      <c r="BZ72" s="63">
        <v>128</v>
      </c>
      <c r="CA72" s="56">
        <f>BZ72*$D72*$E72*$F72*$I72*$CA$11</f>
        <v>2320539.6479999996</v>
      </c>
      <c r="CB72" s="57"/>
      <c r="CC72" s="56">
        <f>CB72*$D72*$E72*$F72*$I72*$CC$11</f>
        <v>0</v>
      </c>
      <c r="CD72" s="55">
        <v>41</v>
      </c>
      <c r="CE72" s="56">
        <f>CD72*$D72*$E72*$F72*$I72*$CE$11</f>
        <v>743297.85599999991</v>
      </c>
      <c r="CF72" s="63">
        <v>57</v>
      </c>
      <c r="CG72" s="56">
        <f>CF72*$D72*$E72*$F72*$I72*$CG$11</f>
        <v>1033365.312</v>
      </c>
      <c r="CH72" s="63">
        <v>60</v>
      </c>
      <c r="CI72" s="56">
        <f>CH72*$D72*$E72*$F72*$I72*$CI$11</f>
        <v>1087752.96</v>
      </c>
      <c r="CJ72" s="55">
        <v>100</v>
      </c>
      <c r="CK72" s="56">
        <f>CJ72*$D72*$E72*$F72*$I72*$CK$11</f>
        <v>1812921.5999999999</v>
      </c>
      <c r="CL72" s="57">
        <v>45</v>
      </c>
      <c r="CM72" s="56">
        <f>CL72*$D72*$E72*$F72*$I72*$CM$11</f>
        <v>815814.72</v>
      </c>
      <c r="CN72" s="60">
        <v>164</v>
      </c>
      <c r="CO72" s="56">
        <f>CN72*$D72*$E72*$F72*$J72*$CO$11</f>
        <v>3946557.6639999994</v>
      </c>
      <c r="CP72" s="60">
        <v>20</v>
      </c>
      <c r="CQ72" s="56">
        <f>CP72*$D72*$E72*$F72*$K72*$CQ$11</f>
        <v>554667.67999999993</v>
      </c>
      <c r="CR72" s="56"/>
      <c r="CS72" s="56">
        <f>CR72*D72*E72*F72</f>
        <v>0</v>
      </c>
      <c r="CT72" s="64">
        <f>SUM(N72+L72+X72+P72+R72+Z72+V72+T72+AB72+AF72+AD72+AH72+AJ72+AN72+BJ72+BP72+AL72+AX72+AZ72+CB72+CD72+BZ72+CF72+CH72+BT72+BV72+AP72+AR72+AT72+AV72+BL72+BN72+BR72+BB72+BD72+BF72+BH72+BX72+CJ72+CL72+CN72+CP72+CR72)</f>
        <v>1365</v>
      </c>
      <c r="CU72" s="64">
        <f>SUM(O72+M72+Y72+Q72+S72+AA72+W72+U72+AC72+AG72+AE72+AI72+AK72+AO72+BK72+BQ72+AM72+AY72+BA72+CC72+CE72+CA72+CG72+CI72+BU72+BW72+AQ72+AS72+AU72+AW72+BM72+BO72+BS72+BC72+BE72+BG72+BI72+BY72+CK72+CM72+CO72+CQ72+CS72)</f>
        <v>24573288.992000002</v>
      </c>
    </row>
    <row r="73" spans="1:99" s="1" customFormat="1" ht="24.75" customHeight="1" x14ac:dyDescent="0.25">
      <c r="A73" s="35"/>
      <c r="B73" s="35">
        <v>40</v>
      </c>
      <c r="C73" s="79" t="s">
        <v>172</v>
      </c>
      <c r="D73" s="50">
        <v>11480</v>
      </c>
      <c r="E73" s="51">
        <v>2.57</v>
      </c>
      <c r="F73" s="52">
        <v>1</v>
      </c>
      <c r="G73" s="53"/>
      <c r="H73" s="50">
        <v>1.4</v>
      </c>
      <c r="I73" s="50">
        <v>1.68</v>
      </c>
      <c r="J73" s="50">
        <v>2.23</v>
      </c>
      <c r="K73" s="54">
        <v>2.57</v>
      </c>
      <c r="L73" s="55">
        <v>0</v>
      </c>
      <c r="M73" s="56">
        <f>SUM(L73*$D73*$E73*$F73*$H73*$M$11)</f>
        <v>0</v>
      </c>
      <c r="N73" s="57">
        <v>37</v>
      </c>
      <c r="O73" s="56">
        <f t="shared" si="14"/>
        <v>1528286.4799999997</v>
      </c>
      <c r="P73" s="57">
        <v>0</v>
      </c>
      <c r="Q73" s="56">
        <f>SUM(P73*$D73*$E73*$F73*$H73*$Q$11)</f>
        <v>0</v>
      </c>
      <c r="R73" s="55">
        <v>0</v>
      </c>
      <c r="S73" s="56">
        <f>SUM(R73*$D73*$E73*$F73*$H73*$S$11)</f>
        <v>0</v>
      </c>
      <c r="T73" s="57">
        <v>0</v>
      </c>
      <c r="U73" s="56">
        <f>SUM(T73*$D73*$E73*$F73*$H73*$U$11)</f>
        <v>0</v>
      </c>
      <c r="V73" s="55"/>
      <c r="W73" s="58">
        <f>SUM(V73*$D73*$E73*$F73*$H73*$W$11)</f>
        <v>0</v>
      </c>
      <c r="X73" s="59"/>
      <c r="Y73" s="56">
        <f t="shared" si="15"/>
        <v>0</v>
      </c>
      <c r="Z73" s="55">
        <v>0</v>
      </c>
      <c r="AA73" s="56">
        <f>SUM(Z73*$D73*$E73*$F73*$H73*$AA$11)</f>
        <v>0</v>
      </c>
      <c r="AB73" s="57">
        <v>0</v>
      </c>
      <c r="AC73" s="56">
        <f>SUM(AB73*$D73*$E73*$F73*$H73*$AC$11)</f>
        <v>0</v>
      </c>
      <c r="AD73" s="57">
        <v>0</v>
      </c>
      <c r="AE73" s="56">
        <f>SUM(AD73*$D73*$E73*$F73*$H73*$AE$11)</f>
        <v>0</v>
      </c>
      <c r="AF73" s="55">
        <v>0</v>
      </c>
      <c r="AG73" s="56">
        <f>AF73*$D73*$E73*$F73*$I73*$AG$11</f>
        <v>0</v>
      </c>
      <c r="AH73" s="55">
        <v>0</v>
      </c>
      <c r="AI73" s="56">
        <f>AH73*$D73*$E73*$F73*$I73*$AI$11</f>
        <v>0</v>
      </c>
      <c r="AJ73" s="61"/>
      <c r="AK73" s="56">
        <f>SUM(AJ73*$D73*$E73*$F73*$H73*$AK$11)</f>
        <v>0</v>
      </c>
      <c r="AL73" s="55"/>
      <c r="AM73" s="58">
        <f>SUM(AL73*$D73*$E73*$F73*$H73*$AM$11)</f>
        <v>0</v>
      </c>
      <c r="AN73" s="57">
        <v>0</v>
      </c>
      <c r="AO73" s="56">
        <f>SUM(AN73*$D73*$E73*$F73*$H73*$AO$11)</f>
        <v>0</v>
      </c>
      <c r="AP73" s="57">
        <v>0</v>
      </c>
      <c r="AQ73" s="56">
        <f>SUM(AP73*$D73*$E73*$F73*$H73*$AQ$11)</f>
        <v>0</v>
      </c>
      <c r="AR73" s="57"/>
      <c r="AS73" s="56">
        <f>SUM(AR73*$D73*$E73*$F73*$H73*$AS$11)</f>
        <v>0</v>
      </c>
      <c r="AT73" s="57"/>
      <c r="AU73" s="56">
        <f>SUM(AT73*$D73*$E73*$F73*$H73*$AU$11)</f>
        <v>0</v>
      </c>
      <c r="AV73" s="57"/>
      <c r="AW73" s="56">
        <f>SUM(AV73*$D73*$E73*$F73*$H73*$AW$11)</f>
        <v>0</v>
      </c>
      <c r="AX73" s="55">
        <v>0</v>
      </c>
      <c r="AY73" s="56">
        <f>SUM(AX73*$D73*$E73*$F73*$H73*$AY$11)</f>
        <v>0</v>
      </c>
      <c r="AZ73" s="57">
        <v>0</v>
      </c>
      <c r="BA73" s="56">
        <f>SUM(AZ73*$D73*$E73*$F73*$H73*$BA$11)</f>
        <v>0</v>
      </c>
      <c r="BB73" s="57">
        <v>0</v>
      </c>
      <c r="BC73" s="56">
        <f>SUM(BB73*$D73*$E73*$F73*$H73*$BC$11)</f>
        <v>0</v>
      </c>
      <c r="BD73" s="57">
        <v>0</v>
      </c>
      <c r="BE73" s="56">
        <f>SUM(BD73*$D73*$E73*$F73*$H73*$BE$11)</f>
        <v>0</v>
      </c>
      <c r="BF73" s="57">
        <v>0</v>
      </c>
      <c r="BG73" s="56">
        <f>SUM(BF73*$D73*$E73*$F73*$H73*$BG$11)</f>
        <v>0</v>
      </c>
      <c r="BH73" s="57"/>
      <c r="BI73" s="56">
        <f>SUM(BH73*$D73*$E73*$F73*$H73*$BI$11)</f>
        <v>0</v>
      </c>
      <c r="BJ73" s="57">
        <v>0</v>
      </c>
      <c r="BK73" s="56">
        <f>BJ73*$D73*$E73*$F73*$I73*$BK$11</f>
        <v>0</v>
      </c>
      <c r="BL73" s="55">
        <v>0</v>
      </c>
      <c r="BM73" s="56">
        <f>BL73*$D73*$E73*$F73*$I73*$BM$11</f>
        <v>0</v>
      </c>
      <c r="BN73" s="114">
        <v>0</v>
      </c>
      <c r="BO73" s="56">
        <f>BN73*$D73*$E73*$F73*$I73*$BO$11</f>
        <v>0</v>
      </c>
      <c r="BP73" s="57">
        <v>0</v>
      </c>
      <c r="BQ73" s="56">
        <f>BP73*$D73*$E73*$F73*$I73*$BQ$11</f>
        <v>0</v>
      </c>
      <c r="BR73" s="55"/>
      <c r="BS73" s="56">
        <f>BR73*$D73*$E73*$F73*$I73*$BS$11</f>
        <v>0</v>
      </c>
      <c r="BT73" s="55">
        <v>0</v>
      </c>
      <c r="BU73" s="56">
        <f>BT73*$D73*$E73*$F73*$I73*$BU$11</f>
        <v>0</v>
      </c>
      <c r="BV73" s="55">
        <v>0</v>
      </c>
      <c r="BW73" s="56">
        <f>BV73*$D73*$E73*$F73*$I73*$BW$11</f>
        <v>0</v>
      </c>
      <c r="BX73" s="55"/>
      <c r="BY73" s="56">
        <f>BX73*$D73*$E73*$F73*$I73*$BY$11</f>
        <v>0</v>
      </c>
      <c r="BZ73" s="57">
        <v>0</v>
      </c>
      <c r="CA73" s="56">
        <f>BZ73*$D73*$E73*$F73*$I73*$CA$11</f>
        <v>0</v>
      </c>
      <c r="CB73" s="57">
        <v>0</v>
      </c>
      <c r="CC73" s="56">
        <f>CB73*$D73*$E73*$F73*$I73*$CC$11</f>
        <v>0</v>
      </c>
      <c r="CD73" s="55">
        <v>0</v>
      </c>
      <c r="CE73" s="56">
        <f>CD73*$D73*$E73*$F73*$I73*$CE$11</f>
        <v>0</v>
      </c>
      <c r="CF73" s="57">
        <v>0</v>
      </c>
      <c r="CG73" s="56">
        <f>CF73*$D73*$E73*$F73*$I73*$CG$11</f>
        <v>0</v>
      </c>
      <c r="CH73" s="57"/>
      <c r="CI73" s="56">
        <f>CH73*$D73*$E73*$F73*$I73*$CI$11</f>
        <v>0</v>
      </c>
      <c r="CJ73" s="55"/>
      <c r="CK73" s="56">
        <f>CJ73*$D73*$E73*$F73*$I73*$CK$11</f>
        <v>0</v>
      </c>
      <c r="CL73" s="57">
        <v>0</v>
      </c>
      <c r="CM73" s="56">
        <f>CL73*$D73*$E73*$F73*$I73*$CM$11</f>
        <v>0</v>
      </c>
      <c r="CN73" s="55">
        <v>0</v>
      </c>
      <c r="CO73" s="56">
        <f>CN73*$D73*$E73*$F73*$J73*$CO$11</f>
        <v>0</v>
      </c>
      <c r="CP73" s="55">
        <v>0</v>
      </c>
      <c r="CQ73" s="56">
        <f>CP73*$D73*$E73*$F73*$K73*$CQ$11</f>
        <v>0</v>
      </c>
      <c r="CR73" s="56"/>
      <c r="CS73" s="56">
        <f>CR73*D73*E73*F73</f>
        <v>0</v>
      </c>
      <c r="CT73" s="64">
        <f>SUM(N73+L73+X73+P73+R73+Z73+V73+T73+AB73+AF73+AD73+AH73+AJ73+AN73+BJ73+BP73+AL73+AX73+AZ73+CB73+CD73+BZ73+CF73+CH73+BT73+BV73+AP73+AR73+AT73+AV73+BL73+BN73+BR73+BB73+BD73+BF73+BH73+BX73+CJ73+CL73+CN73+CP73+CR73)</f>
        <v>37</v>
      </c>
      <c r="CU73" s="64">
        <f>SUM(O73+M73+Y73+Q73+S73+AA73+W73+U73+AC73+AG73+AE73+AI73+AK73+AO73+BK73+BQ73+AM73+AY73+BA73+CC73+CE73+CA73+CG73+CI73+BU73+BW73+AQ73+AS73+AU73+AW73+BM73+BO73+BS73+BC73+BE73+BG73+BI73+BY73+CK73+CM73+CO73+CQ73+CS73)</f>
        <v>1528286.4799999997</v>
      </c>
    </row>
    <row r="74" spans="1:99" s="46" customFormat="1" x14ac:dyDescent="0.25">
      <c r="A74" s="36">
        <v>17</v>
      </c>
      <c r="B74" s="36"/>
      <c r="C74" s="37" t="s">
        <v>173</v>
      </c>
      <c r="D74" s="50">
        <v>11480</v>
      </c>
      <c r="E74" s="103">
        <v>1.87</v>
      </c>
      <c r="F74" s="39">
        <v>1</v>
      </c>
      <c r="G74" s="88"/>
      <c r="H74" s="104">
        <v>1.4</v>
      </c>
      <c r="I74" s="104">
        <v>1.68</v>
      </c>
      <c r="J74" s="104">
        <v>2.23</v>
      </c>
      <c r="K74" s="99">
        <v>2.57</v>
      </c>
      <c r="L74" s="105">
        <f>L75</f>
        <v>0</v>
      </c>
      <c r="M74" s="106">
        <f>M75</f>
        <v>0</v>
      </c>
      <c r="N74" s="106">
        <f>N75</f>
        <v>0</v>
      </c>
      <c r="O74" s="106">
        <f t="shared" ref="O74:CI74" si="243">O75</f>
        <v>0</v>
      </c>
      <c r="P74" s="106">
        <f t="shared" si="243"/>
        <v>0</v>
      </c>
      <c r="Q74" s="106">
        <f t="shared" si="243"/>
        <v>0</v>
      </c>
      <c r="R74" s="105">
        <f t="shared" si="243"/>
        <v>0</v>
      </c>
      <c r="S74" s="106">
        <f t="shared" si="243"/>
        <v>0</v>
      </c>
      <c r="T74" s="106">
        <f t="shared" si="243"/>
        <v>0</v>
      </c>
      <c r="U74" s="106">
        <f t="shared" si="243"/>
        <v>0</v>
      </c>
      <c r="V74" s="105">
        <f t="shared" si="243"/>
        <v>0</v>
      </c>
      <c r="W74" s="105">
        <f t="shared" si="243"/>
        <v>0</v>
      </c>
      <c r="X74" s="106">
        <f t="shared" si="243"/>
        <v>0</v>
      </c>
      <c r="Y74" s="106">
        <f t="shared" si="243"/>
        <v>0</v>
      </c>
      <c r="Z74" s="105">
        <f t="shared" si="243"/>
        <v>0</v>
      </c>
      <c r="AA74" s="106">
        <f t="shared" si="243"/>
        <v>0</v>
      </c>
      <c r="AB74" s="106">
        <f t="shared" si="243"/>
        <v>0</v>
      </c>
      <c r="AC74" s="106">
        <f t="shared" si="243"/>
        <v>0</v>
      </c>
      <c r="AD74" s="106">
        <f>AD75</f>
        <v>0</v>
      </c>
      <c r="AE74" s="106">
        <f>AE75</f>
        <v>0</v>
      </c>
      <c r="AF74" s="105">
        <f t="shared" ref="AF74" si="244">AF75</f>
        <v>0</v>
      </c>
      <c r="AG74" s="106">
        <f t="shared" si="243"/>
        <v>0</v>
      </c>
      <c r="AH74" s="105">
        <f t="shared" si="243"/>
        <v>0</v>
      </c>
      <c r="AI74" s="106">
        <f t="shared" si="243"/>
        <v>0</v>
      </c>
      <c r="AJ74" s="105">
        <v>0</v>
      </c>
      <c r="AK74" s="106">
        <f t="shared" si="243"/>
        <v>0</v>
      </c>
      <c r="AL74" s="105">
        <f>AL75</f>
        <v>0</v>
      </c>
      <c r="AM74" s="105">
        <f>AM75</f>
        <v>0</v>
      </c>
      <c r="AN74" s="106">
        <f t="shared" si="243"/>
        <v>0</v>
      </c>
      <c r="AO74" s="106">
        <f t="shared" si="243"/>
        <v>0</v>
      </c>
      <c r="AP74" s="106">
        <f t="shared" si="243"/>
        <v>0</v>
      </c>
      <c r="AQ74" s="106">
        <f t="shared" si="243"/>
        <v>0</v>
      </c>
      <c r="AR74" s="106">
        <f t="shared" si="243"/>
        <v>1</v>
      </c>
      <c r="AS74" s="106">
        <f t="shared" si="243"/>
        <v>28768.879999999997</v>
      </c>
      <c r="AT74" s="106">
        <f t="shared" si="243"/>
        <v>0</v>
      </c>
      <c r="AU74" s="106">
        <f t="shared" si="243"/>
        <v>0</v>
      </c>
      <c r="AV74" s="106">
        <f t="shared" si="243"/>
        <v>0</v>
      </c>
      <c r="AW74" s="106">
        <f t="shared" si="243"/>
        <v>0</v>
      </c>
      <c r="AX74" s="105">
        <f t="shared" si="243"/>
        <v>0</v>
      </c>
      <c r="AY74" s="106">
        <f t="shared" si="243"/>
        <v>0</v>
      </c>
      <c r="AZ74" s="106">
        <f t="shared" si="243"/>
        <v>7</v>
      </c>
      <c r="BA74" s="106">
        <f t="shared" si="243"/>
        <v>201382.15999999997</v>
      </c>
      <c r="BB74" s="106">
        <f t="shared" si="243"/>
        <v>0</v>
      </c>
      <c r="BC74" s="106">
        <f t="shared" si="243"/>
        <v>0</v>
      </c>
      <c r="BD74" s="106">
        <f t="shared" si="243"/>
        <v>0</v>
      </c>
      <c r="BE74" s="106">
        <f t="shared" si="243"/>
        <v>0</v>
      </c>
      <c r="BF74" s="106">
        <f t="shared" si="243"/>
        <v>0</v>
      </c>
      <c r="BG74" s="106">
        <f t="shared" si="243"/>
        <v>0</v>
      </c>
      <c r="BH74" s="106">
        <f t="shared" si="243"/>
        <v>0</v>
      </c>
      <c r="BI74" s="106">
        <f t="shared" si="243"/>
        <v>0</v>
      </c>
      <c r="BJ74" s="106">
        <f t="shared" si="243"/>
        <v>0</v>
      </c>
      <c r="BK74" s="106">
        <f t="shared" si="243"/>
        <v>0</v>
      </c>
      <c r="BL74" s="105">
        <f>BL75</f>
        <v>0</v>
      </c>
      <c r="BM74" s="106">
        <f>BM75</f>
        <v>0</v>
      </c>
      <c r="BN74" s="106">
        <f>BN75</f>
        <v>0</v>
      </c>
      <c r="BO74" s="106">
        <f>BO75</f>
        <v>0</v>
      </c>
      <c r="BP74" s="106">
        <f t="shared" si="243"/>
        <v>0</v>
      </c>
      <c r="BQ74" s="106">
        <f t="shared" si="243"/>
        <v>0</v>
      </c>
      <c r="BR74" s="105">
        <f t="shared" si="243"/>
        <v>0</v>
      </c>
      <c r="BS74" s="106">
        <f t="shared" si="243"/>
        <v>0</v>
      </c>
      <c r="BT74" s="106">
        <f t="shared" si="243"/>
        <v>0</v>
      </c>
      <c r="BU74" s="106">
        <f t="shared" si="243"/>
        <v>0</v>
      </c>
      <c r="BV74" s="105">
        <f t="shared" si="243"/>
        <v>5</v>
      </c>
      <c r="BW74" s="106">
        <f t="shared" si="243"/>
        <v>172613.28</v>
      </c>
      <c r="BX74" s="105">
        <f t="shared" si="243"/>
        <v>0</v>
      </c>
      <c r="BY74" s="106">
        <f t="shared" si="243"/>
        <v>0</v>
      </c>
      <c r="BZ74" s="106">
        <f t="shared" si="243"/>
        <v>0</v>
      </c>
      <c r="CA74" s="106">
        <f t="shared" si="243"/>
        <v>0</v>
      </c>
      <c r="CB74" s="106">
        <f t="shared" si="243"/>
        <v>0</v>
      </c>
      <c r="CC74" s="106">
        <f t="shared" si="243"/>
        <v>0</v>
      </c>
      <c r="CD74" s="105">
        <f t="shared" si="243"/>
        <v>0</v>
      </c>
      <c r="CE74" s="106">
        <f t="shared" si="243"/>
        <v>0</v>
      </c>
      <c r="CF74" s="106">
        <f t="shared" si="243"/>
        <v>0</v>
      </c>
      <c r="CG74" s="106">
        <f t="shared" si="243"/>
        <v>0</v>
      </c>
      <c r="CH74" s="106">
        <f t="shared" si="243"/>
        <v>0</v>
      </c>
      <c r="CI74" s="106">
        <f t="shared" si="243"/>
        <v>0</v>
      </c>
      <c r="CJ74" s="105">
        <f t="shared" ref="CJ74:CU74" si="245">CJ75</f>
        <v>0</v>
      </c>
      <c r="CK74" s="106">
        <f t="shared" si="245"/>
        <v>0</v>
      </c>
      <c r="CL74" s="106">
        <f t="shared" si="245"/>
        <v>0</v>
      </c>
      <c r="CM74" s="106">
        <f t="shared" si="245"/>
        <v>0</v>
      </c>
      <c r="CN74" s="105">
        <v>0</v>
      </c>
      <c r="CO74" s="106">
        <f t="shared" si="245"/>
        <v>0</v>
      </c>
      <c r="CP74" s="105">
        <f t="shared" si="245"/>
        <v>3</v>
      </c>
      <c r="CQ74" s="106">
        <f t="shared" si="245"/>
        <v>158434.33199999999</v>
      </c>
      <c r="CR74" s="106">
        <f t="shared" si="245"/>
        <v>0</v>
      </c>
      <c r="CS74" s="106">
        <f t="shared" si="245"/>
        <v>0</v>
      </c>
      <c r="CT74" s="106">
        <f t="shared" si="245"/>
        <v>16</v>
      </c>
      <c r="CU74" s="106">
        <f t="shared" si="245"/>
        <v>561198.652</v>
      </c>
    </row>
    <row r="75" spans="1:99" s="1" customFormat="1" ht="30" x14ac:dyDescent="0.25">
      <c r="A75" s="35"/>
      <c r="B75" s="35">
        <v>41</v>
      </c>
      <c r="C75" s="49" t="s">
        <v>174</v>
      </c>
      <c r="D75" s="50">
        <v>11480</v>
      </c>
      <c r="E75" s="51">
        <v>1.79</v>
      </c>
      <c r="F75" s="52">
        <v>1</v>
      </c>
      <c r="G75" s="53"/>
      <c r="H75" s="50">
        <v>1.4</v>
      </c>
      <c r="I75" s="50">
        <v>1.68</v>
      </c>
      <c r="J75" s="50">
        <v>2.23</v>
      </c>
      <c r="K75" s="54">
        <v>2.57</v>
      </c>
      <c r="L75" s="55">
        <v>0</v>
      </c>
      <c r="M75" s="56">
        <f>SUM(L75*$D75*$E75*$F75*$H75*$M$11)</f>
        <v>0</v>
      </c>
      <c r="N75" s="57">
        <v>0</v>
      </c>
      <c r="O75" s="56">
        <f t="shared" si="14"/>
        <v>0</v>
      </c>
      <c r="P75" s="57">
        <v>0</v>
      </c>
      <c r="Q75" s="56">
        <f>SUM(P75*$D75*$E75*$F75*$H75*$Q$11)</f>
        <v>0</v>
      </c>
      <c r="R75" s="55">
        <v>0</v>
      </c>
      <c r="S75" s="56">
        <f>SUM(R75*$D75*$E75*$F75*$H75*$S$11)</f>
        <v>0</v>
      </c>
      <c r="T75" s="57">
        <v>0</v>
      </c>
      <c r="U75" s="56">
        <f>SUM(T75*$D75*$E75*$F75*$H75*$U$11)</f>
        <v>0</v>
      </c>
      <c r="V75" s="55"/>
      <c r="W75" s="58">
        <f>SUM(V75*$D75*$E75*$F75*$H75*$W$11)</f>
        <v>0</v>
      </c>
      <c r="X75" s="59"/>
      <c r="Y75" s="56">
        <f t="shared" si="15"/>
        <v>0</v>
      </c>
      <c r="Z75" s="55">
        <v>0</v>
      </c>
      <c r="AA75" s="56">
        <f>SUM(Z75*$D75*$E75*$F75*$H75*$AA$11)</f>
        <v>0</v>
      </c>
      <c r="AB75" s="57">
        <v>0</v>
      </c>
      <c r="AC75" s="56">
        <f>SUM(AB75*$D75*$E75*$F75*$H75*$AC$11)</f>
        <v>0</v>
      </c>
      <c r="AD75" s="57">
        <v>0</v>
      </c>
      <c r="AE75" s="56">
        <f>SUM(AD75*$D75*$E75*$F75*$H75*$AE$11)</f>
        <v>0</v>
      </c>
      <c r="AF75" s="55">
        <v>0</v>
      </c>
      <c r="AG75" s="56">
        <f>AF75*$D75*$E75*$F75*$I75*$AG$11</f>
        <v>0</v>
      </c>
      <c r="AH75" s="55">
        <v>0</v>
      </c>
      <c r="AI75" s="56">
        <f>AH75*$D75*$E75*$F75*$I75*$AI$11</f>
        <v>0</v>
      </c>
      <c r="AJ75" s="61"/>
      <c r="AK75" s="56">
        <f>SUM(AJ75*$D75*$E75*$F75*$H75*$AK$11)</f>
        <v>0</v>
      </c>
      <c r="AL75" s="55"/>
      <c r="AM75" s="58">
        <f>SUM(AL75*$D75*$E75*$F75*$H75*$AM$11)</f>
        <v>0</v>
      </c>
      <c r="AN75" s="57">
        <v>0</v>
      </c>
      <c r="AO75" s="56">
        <f>SUM(AN75*$D75*$E75*$F75*$H75*$AO$11)</f>
        <v>0</v>
      </c>
      <c r="AP75" s="57">
        <v>0</v>
      </c>
      <c r="AQ75" s="56">
        <f>SUM(AP75*$D75*$E75*$F75*$H75*$AQ$11)</f>
        <v>0</v>
      </c>
      <c r="AR75" s="57">
        <v>1</v>
      </c>
      <c r="AS75" s="56">
        <f>SUM(AR75*$D75*$E75*$F75*$H75*$AS$11)</f>
        <v>28768.879999999997</v>
      </c>
      <c r="AT75" s="57"/>
      <c r="AU75" s="56">
        <f>SUM(AT75*$D75*$E75*$F75*$H75*$AU$11)</f>
        <v>0</v>
      </c>
      <c r="AV75" s="57"/>
      <c r="AW75" s="56">
        <f>SUM(AV75*$D75*$E75*$F75*$H75*$AW$11)</f>
        <v>0</v>
      </c>
      <c r="AX75" s="55">
        <v>0</v>
      </c>
      <c r="AY75" s="56">
        <f>SUM(AX75*$D75*$E75*$F75*$H75*$AY$11)</f>
        <v>0</v>
      </c>
      <c r="AZ75" s="57">
        <v>7</v>
      </c>
      <c r="BA75" s="56">
        <f>SUM(AZ75*$D75*$E75*$F75*$H75*$BA$11)</f>
        <v>201382.15999999997</v>
      </c>
      <c r="BB75" s="57">
        <v>0</v>
      </c>
      <c r="BC75" s="56">
        <f>SUM(BB75*$D75*$E75*$F75*$H75*$BC$11)</f>
        <v>0</v>
      </c>
      <c r="BD75" s="57">
        <v>0</v>
      </c>
      <c r="BE75" s="56">
        <f>SUM(BD75*$D75*$E75*$F75*$H75*$BE$11)</f>
        <v>0</v>
      </c>
      <c r="BF75" s="57">
        <v>0</v>
      </c>
      <c r="BG75" s="56">
        <f>SUM(BF75*$D75*$E75*$F75*$H75*$BG$11)</f>
        <v>0</v>
      </c>
      <c r="BH75" s="57"/>
      <c r="BI75" s="56">
        <f>SUM(BH75*$D75*$E75*$F75*$H75*$BI$11)</f>
        <v>0</v>
      </c>
      <c r="BJ75" s="57">
        <v>0</v>
      </c>
      <c r="BK75" s="56">
        <f>BJ75*$D75*$E75*$F75*$I75*$BK$11</f>
        <v>0</v>
      </c>
      <c r="BL75" s="55">
        <v>0</v>
      </c>
      <c r="BM75" s="56">
        <f>BL75*$D75*$E75*$F75*$I75*$BM$11</f>
        <v>0</v>
      </c>
      <c r="BN75" s="114">
        <v>0</v>
      </c>
      <c r="BO75" s="56">
        <f>BN75*$D75*$E75*$F75*$I75*$BO$11</f>
        <v>0</v>
      </c>
      <c r="BP75" s="57">
        <v>0</v>
      </c>
      <c r="BQ75" s="56">
        <f>BP75*$D75*$E75*$F75*$I75*$BQ$11</f>
        <v>0</v>
      </c>
      <c r="BR75" s="55">
        <v>0</v>
      </c>
      <c r="BS75" s="56">
        <f>BR75*$D75*$E75*$F75*$I75*$BS$11</f>
        <v>0</v>
      </c>
      <c r="BT75" s="55">
        <v>0</v>
      </c>
      <c r="BU75" s="56">
        <f>BT75*$D75*$E75*$F75*$I75*$BU$11</f>
        <v>0</v>
      </c>
      <c r="BV75" s="55">
        <v>5</v>
      </c>
      <c r="BW75" s="56">
        <f>BV75*$D75*$E75*$F75*$I75*$BW$11</f>
        <v>172613.28</v>
      </c>
      <c r="BX75" s="55"/>
      <c r="BY75" s="56">
        <f>BX75*$D75*$E75*$F75*$I75*$BY$11</f>
        <v>0</v>
      </c>
      <c r="BZ75" s="57">
        <v>0</v>
      </c>
      <c r="CA75" s="56">
        <f>BZ75*$D75*$E75*$F75*$I75*$CA$11</f>
        <v>0</v>
      </c>
      <c r="CB75" s="57"/>
      <c r="CC75" s="56">
        <f>CB75*$D75*$E75*$F75*$I75*$CC$11</f>
        <v>0</v>
      </c>
      <c r="CD75" s="55">
        <v>0</v>
      </c>
      <c r="CE75" s="56">
        <f>CD75*$D75*$E75*$F75*$I75*$CE$11</f>
        <v>0</v>
      </c>
      <c r="CF75" s="57">
        <v>0</v>
      </c>
      <c r="CG75" s="56">
        <f>CF75*$D75*$E75*$F75*$I75*$CG$11</f>
        <v>0</v>
      </c>
      <c r="CH75" s="57"/>
      <c r="CI75" s="56">
        <f>CH75*$D75*$E75*$F75*$I75*$CI$11</f>
        <v>0</v>
      </c>
      <c r="CJ75" s="55"/>
      <c r="CK75" s="56">
        <f>CJ75*$D75*$E75*$F75*$I75*$CK$11</f>
        <v>0</v>
      </c>
      <c r="CL75" s="57">
        <v>0</v>
      </c>
      <c r="CM75" s="56">
        <f>CL75*$D75*$E75*$F75*$I75*$CM$11</f>
        <v>0</v>
      </c>
      <c r="CN75" s="55">
        <v>0</v>
      </c>
      <c r="CO75" s="56">
        <f>CN75*$D75*$E75*$F75*$J75*$CO$11</f>
        <v>0</v>
      </c>
      <c r="CP75" s="55">
        <v>3</v>
      </c>
      <c r="CQ75" s="56">
        <f>CP75*$D75*$E75*$F75*$K75*$CQ$11</f>
        <v>158434.33199999999</v>
      </c>
      <c r="CR75" s="56"/>
      <c r="CS75" s="56">
        <f>CR75*D75*E75*F75</f>
        <v>0</v>
      </c>
      <c r="CT75" s="64">
        <f>SUM(N75+L75+X75+P75+R75+Z75+V75+T75+AB75+AF75+AD75+AH75+AJ75+AN75+BJ75+BP75+AL75+AX75+AZ75+CB75+CD75+BZ75+CF75+CH75+BT75+BV75+AP75+AR75+AT75+AV75+BL75+BN75+BR75+BB75+BD75+BF75+BH75+BX75+CJ75+CL75+CN75+CP75+CR75)</f>
        <v>16</v>
      </c>
      <c r="CU75" s="64">
        <f>SUM(O75+M75+Y75+Q75+S75+AA75+W75+U75+AC75+AG75+AE75+AI75+AK75+AO75+BK75+BQ75+AM75+AY75+BA75+CC75+CE75+CA75+CG75+CI75+BU75+BW75+AQ75+AS75+AU75+AW75+BM75+BO75+BS75+BC75+BE75+BG75+BI75+BY75+CK75+CM75+CO75+CQ75+CS75)</f>
        <v>561198.652</v>
      </c>
    </row>
    <row r="76" spans="1:99" s="46" customFormat="1" x14ac:dyDescent="0.25">
      <c r="A76" s="36">
        <v>18</v>
      </c>
      <c r="B76" s="36"/>
      <c r="C76" s="37" t="s">
        <v>175</v>
      </c>
      <c r="D76" s="50">
        <v>11480</v>
      </c>
      <c r="E76" s="103">
        <v>2.74</v>
      </c>
      <c r="F76" s="39">
        <v>1</v>
      </c>
      <c r="G76" s="88"/>
      <c r="H76" s="104">
        <v>1.4</v>
      </c>
      <c r="I76" s="104">
        <v>1.68</v>
      </c>
      <c r="J76" s="104">
        <v>2.23</v>
      </c>
      <c r="K76" s="99">
        <v>2.57</v>
      </c>
      <c r="L76" s="105">
        <f t="shared" ref="L76" si="246">SUM(L77:L80)</f>
        <v>36</v>
      </c>
      <c r="M76" s="106">
        <f>SUM(M77:M80)</f>
        <v>887174.4</v>
      </c>
      <c r="N76" s="106">
        <f t="shared" ref="N76:BR76" si="247">SUM(N77:N80)</f>
        <v>0</v>
      </c>
      <c r="O76" s="106">
        <f t="shared" si="247"/>
        <v>0</v>
      </c>
      <c r="P76" s="106">
        <f t="shared" si="247"/>
        <v>0</v>
      </c>
      <c r="Q76" s="106">
        <f>SUM(Q77:Q80)</f>
        <v>0</v>
      </c>
      <c r="R76" s="105">
        <f t="shared" ref="R76" si="248">SUM(R77:R80)</f>
        <v>0</v>
      </c>
      <c r="S76" s="106">
        <f>SUM(S77:S80)</f>
        <v>0</v>
      </c>
      <c r="T76" s="106">
        <f t="shared" ref="T76" si="249">SUM(T77:T80)</f>
        <v>0</v>
      </c>
      <c r="U76" s="106">
        <f>SUM(U77:U80)</f>
        <v>0</v>
      </c>
      <c r="V76" s="105">
        <f t="shared" ref="V76" si="250">SUM(V77:V80)</f>
        <v>0</v>
      </c>
      <c r="W76" s="105">
        <f>SUM(W77:W80)</f>
        <v>0</v>
      </c>
      <c r="X76" s="106">
        <f t="shared" ref="X76" si="251">SUM(X77:X80)</f>
        <v>0</v>
      </c>
      <c r="Y76" s="106">
        <f t="shared" si="247"/>
        <v>0</v>
      </c>
      <c r="Z76" s="105">
        <f t="shared" si="247"/>
        <v>70</v>
      </c>
      <c r="AA76" s="106">
        <f t="shared" si="247"/>
        <v>1735776</v>
      </c>
      <c r="AB76" s="106">
        <f t="shared" si="247"/>
        <v>0</v>
      </c>
      <c r="AC76" s="106">
        <f t="shared" si="247"/>
        <v>0</v>
      </c>
      <c r="AD76" s="106">
        <f t="shared" si="247"/>
        <v>20</v>
      </c>
      <c r="AE76" s="106">
        <f>SUM(AE77:AE80)</f>
        <v>257151.99999999997</v>
      </c>
      <c r="AF76" s="105">
        <f t="shared" ref="AF76" si="252">SUM(AF77:AF80)</f>
        <v>0</v>
      </c>
      <c r="AG76" s="106">
        <f t="shared" si="247"/>
        <v>0</v>
      </c>
      <c r="AH76" s="105">
        <f t="shared" si="247"/>
        <v>21</v>
      </c>
      <c r="AI76" s="106">
        <f t="shared" si="247"/>
        <v>324011.51999999996</v>
      </c>
      <c r="AJ76" s="105">
        <f t="shared" si="247"/>
        <v>11</v>
      </c>
      <c r="AK76" s="106">
        <f t="shared" si="247"/>
        <v>141433.59999999998</v>
      </c>
      <c r="AL76" s="105">
        <f t="shared" si="247"/>
        <v>0</v>
      </c>
      <c r="AM76" s="105">
        <f>SUM(AM77:AM80)</f>
        <v>0</v>
      </c>
      <c r="AN76" s="106">
        <f t="shared" ref="AN76" si="253">SUM(AN77:AN80)</f>
        <v>0</v>
      </c>
      <c r="AO76" s="106">
        <f t="shared" si="247"/>
        <v>0</v>
      </c>
      <c r="AP76" s="106">
        <f t="shared" si="247"/>
        <v>0</v>
      </c>
      <c r="AQ76" s="106">
        <f>SUM(AQ77:AQ80)</f>
        <v>0</v>
      </c>
      <c r="AR76" s="106">
        <f t="shared" ref="AR76" si="254">SUM(AR77:AR80)</f>
        <v>7</v>
      </c>
      <c r="AS76" s="106">
        <f>SUM(AS77:AS80)</f>
        <v>90003.199999999997</v>
      </c>
      <c r="AT76" s="106">
        <f t="shared" ref="AT76" si="255">SUM(AT77:AT80)</f>
        <v>0</v>
      </c>
      <c r="AU76" s="106">
        <f>SUM(AU77:AU80)</f>
        <v>0</v>
      </c>
      <c r="AV76" s="106">
        <f t="shared" ref="AV76" si="256">SUM(AV77:AV80)</f>
        <v>0</v>
      </c>
      <c r="AW76" s="106">
        <f>SUM(AW77:AW80)</f>
        <v>0</v>
      </c>
      <c r="AX76" s="105">
        <f>SUM(AX77:AX80)</f>
        <v>9</v>
      </c>
      <c r="AY76" s="106">
        <f>SUM(AY77:AY80)</f>
        <v>115718.39999999999</v>
      </c>
      <c r="AZ76" s="106">
        <f>SUM(AZ77:AZ80)</f>
        <v>11</v>
      </c>
      <c r="BA76" s="106">
        <f>SUM(BA77:BA80)</f>
        <v>180006.39999999997</v>
      </c>
      <c r="BB76" s="106">
        <f t="shared" ref="BB76" si="257">SUM(BB77:BB80)</f>
        <v>0</v>
      </c>
      <c r="BC76" s="106">
        <f>SUM(BC77:BC80)</f>
        <v>0</v>
      </c>
      <c r="BD76" s="106">
        <f t="shared" ref="BD76" si="258">SUM(BD77:BD80)</f>
        <v>0</v>
      </c>
      <c r="BE76" s="106">
        <f>SUM(BE77:BE80)</f>
        <v>0</v>
      </c>
      <c r="BF76" s="106">
        <f t="shared" ref="BF76" si="259">SUM(BF77:BF80)</f>
        <v>0</v>
      </c>
      <c r="BG76" s="106">
        <f>SUM(BG77:BG80)</f>
        <v>0</v>
      </c>
      <c r="BH76" s="106">
        <f>SUM(BH77:BH80)</f>
        <v>12</v>
      </c>
      <c r="BI76" s="106">
        <f>SUM(BI77:BI80)</f>
        <v>154291.19999999998</v>
      </c>
      <c r="BJ76" s="106">
        <f t="shared" ref="BJ76" si="260">SUM(BJ77:BJ80)</f>
        <v>0</v>
      </c>
      <c r="BK76" s="106">
        <f t="shared" si="247"/>
        <v>0</v>
      </c>
      <c r="BL76" s="105">
        <f t="shared" si="247"/>
        <v>353</v>
      </c>
      <c r="BM76" s="106">
        <f>SUM(BM77:BM80)</f>
        <v>10013498.879999999</v>
      </c>
      <c r="BN76" s="106">
        <f t="shared" ref="BN76" si="261">SUM(BN77:BN80)</f>
        <v>0</v>
      </c>
      <c r="BO76" s="106">
        <f>SUM(BO77:BO80)</f>
        <v>0</v>
      </c>
      <c r="BP76" s="106">
        <f t="shared" ref="BP76" si="262">SUM(BP77:BP80)</f>
        <v>0</v>
      </c>
      <c r="BQ76" s="106">
        <f t="shared" si="247"/>
        <v>0</v>
      </c>
      <c r="BR76" s="105">
        <f t="shared" si="247"/>
        <v>10</v>
      </c>
      <c r="BS76" s="106">
        <f>SUM(BS77:BS80)</f>
        <v>154291.19999999998</v>
      </c>
      <c r="BT76" s="106">
        <f t="shared" ref="BT76:BV76" si="263">SUM(BT77:BT80)</f>
        <v>7</v>
      </c>
      <c r="BU76" s="106">
        <f t="shared" si="263"/>
        <v>108003.84</v>
      </c>
      <c r="BV76" s="105">
        <f t="shared" si="263"/>
        <v>8</v>
      </c>
      <c r="BW76" s="106">
        <f>SUM(BW77:BW80)</f>
        <v>123432.95999999999</v>
      </c>
      <c r="BX76" s="105">
        <f t="shared" ref="BX76" si="264">SUM(BX77:BX80)</f>
        <v>2</v>
      </c>
      <c r="BY76" s="106">
        <f>SUM(BY77:BY80)</f>
        <v>30858.239999999998</v>
      </c>
      <c r="BZ76" s="106">
        <f>SUM(BZ77:BZ80)</f>
        <v>28</v>
      </c>
      <c r="CA76" s="106">
        <f>SUM(CA77:CA80)</f>
        <v>432015.35999999999</v>
      </c>
      <c r="CB76" s="106">
        <f t="shared" ref="CB76:CU76" si="265">SUM(CB77:CB80)</f>
        <v>0</v>
      </c>
      <c r="CC76" s="106">
        <f t="shared" si="265"/>
        <v>0</v>
      </c>
      <c r="CD76" s="105">
        <f t="shared" si="265"/>
        <v>10</v>
      </c>
      <c r="CE76" s="106">
        <f t="shared" si="265"/>
        <v>154291.19999999998</v>
      </c>
      <c r="CF76" s="106">
        <f t="shared" si="265"/>
        <v>10</v>
      </c>
      <c r="CG76" s="106">
        <f t="shared" si="265"/>
        <v>154291.19999999998</v>
      </c>
      <c r="CH76" s="106">
        <f t="shared" si="265"/>
        <v>0</v>
      </c>
      <c r="CI76" s="106">
        <f t="shared" si="265"/>
        <v>0</v>
      </c>
      <c r="CJ76" s="105">
        <f t="shared" si="265"/>
        <v>8</v>
      </c>
      <c r="CK76" s="106">
        <f t="shared" si="265"/>
        <v>123432.95999999999</v>
      </c>
      <c r="CL76" s="106">
        <f t="shared" si="265"/>
        <v>1</v>
      </c>
      <c r="CM76" s="106">
        <f t="shared" si="265"/>
        <v>15429.119999999999</v>
      </c>
      <c r="CN76" s="105">
        <v>10</v>
      </c>
      <c r="CO76" s="106">
        <f t="shared" si="265"/>
        <v>204803.20000000001</v>
      </c>
      <c r="CP76" s="105">
        <f t="shared" si="265"/>
        <v>0</v>
      </c>
      <c r="CQ76" s="106">
        <f t="shared" si="265"/>
        <v>0</v>
      </c>
      <c r="CR76" s="106">
        <f t="shared" si="265"/>
        <v>0</v>
      </c>
      <c r="CS76" s="106">
        <f t="shared" si="265"/>
        <v>0</v>
      </c>
      <c r="CT76" s="106">
        <f t="shared" si="265"/>
        <v>644</v>
      </c>
      <c r="CU76" s="106">
        <f t="shared" si="265"/>
        <v>15399914.879999999</v>
      </c>
    </row>
    <row r="77" spans="1:99" s="6" customFormat="1" ht="30" x14ac:dyDescent="0.25">
      <c r="A77" s="100"/>
      <c r="B77" s="100">
        <v>42</v>
      </c>
      <c r="C77" s="79" t="s">
        <v>176</v>
      </c>
      <c r="D77" s="50">
        <v>11480</v>
      </c>
      <c r="E77" s="51">
        <v>1.6</v>
      </c>
      <c r="F77" s="52">
        <v>1</v>
      </c>
      <c r="G77" s="53"/>
      <c r="H77" s="50">
        <v>1.4</v>
      </c>
      <c r="I77" s="50">
        <v>1.68</v>
      </c>
      <c r="J77" s="50">
        <v>2.23</v>
      </c>
      <c r="K77" s="54">
        <v>2.57</v>
      </c>
      <c r="L77" s="55">
        <v>33</v>
      </c>
      <c r="M77" s="56">
        <f>SUM(L77*$D77*$E77*$F77*$H77*$M$11)</f>
        <v>848601.59999999998</v>
      </c>
      <c r="N77" s="57">
        <v>0</v>
      </c>
      <c r="O77" s="56">
        <f t="shared" si="14"/>
        <v>0</v>
      </c>
      <c r="P77" s="57">
        <v>0</v>
      </c>
      <c r="Q77" s="56">
        <f>SUM(P77*$D77*$E77*$F77*$H77*$Q$11)</f>
        <v>0</v>
      </c>
      <c r="R77" s="55">
        <v>0</v>
      </c>
      <c r="S77" s="56">
        <f>SUM(R77*$D77*$E77*$F77*$H77*$S$11)</f>
        <v>0</v>
      </c>
      <c r="T77" s="57">
        <v>0</v>
      </c>
      <c r="U77" s="56">
        <f>SUM(T77*$D77*$E77*$F77*$H77*$U$11)</f>
        <v>0</v>
      </c>
      <c r="V77" s="55"/>
      <c r="W77" s="58">
        <f>SUM(V77*$D77*$E77*$F77*$H77*$W$11)</f>
        <v>0</v>
      </c>
      <c r="X77" s="59"/>
      <c r="Y77" s="56">
        <f t="shared" si="15"/>
        <v>0</v>
      </c>
      <c r="Z77" s="55">
        <v>65</v>
      </c>
      <c r="AA77" s="56">
        <f>SUM(Z77*$D77*$E77*$F77*$H77*$AA$11)</f>
        <v>1671488</v>
      </c>
      <c r="AB77" s="57">
        <v>0</v>
      </c>
      <c r="AC77" s="56">
        <f>SUM(AB77*$D77*$E77*$F77*$H77*$AC$11)</f>
        <v>0</v>
      </c>
      <c r="AD77" s="57">
        <v>0</v>
      </c>
      <c r="AE77" s="56">
        <f>SUM(AD77*$D77*$E77*$F77*$H77*$AE$11)</f>
        <v>0</v>
      </c>
      <c r="AF77" s="55">
        <v>0</v>
      </c>
      <c r="AG77" s="56">
        <f>AF77*$D77*$E77*$F77*$I77*$AG$11</f>
        <v>0</v>
      </c>
      <c r="AH77" s="55"/>
      <c r="AI77" s="56">
        <f>AH77*$D77*$E77*$F77*$I77*$AI$11</f>
        <v>0</v>
      </c>
      <c r="AJ77" s="61"/>
      <c r="AK77" s="56">
        <f>SUM(AJ77*$D77*$E77*$F77*$H77*$AK$11)</f>
        <v>0</v>
      </c>
      <c r="AL77" s="55"/>
      <c r="AM77" s="58">
        <f>SUM(AL77*$D77*$E77*$F77*$H77*$AM$11)</f>
        <v>0</v>
      </c>
      <c r="AN77" s="57">
        <v>0</v>
      </c>
      <c r="AO77" s="56">
        <f>SUM(AN77*$D77*$E77*$F77*$H77*$AO$11)</f>
        <v>0</v>
      </c>
      <c r="AP77" s="57">
        <v>0</v>
      </c>
      <c r="AQ77" s="56">
        <f>SUM(AP77*$D77*$E77*$F77*$H77*$AQ$11)</f>
        <v>0</v>
      </c>
      <c r="AR77" s="57"/>
      <c r="AS77" s="56">
        <f>SUM(AR77*$D77*$E77*$F77*$H77*$AS$11)</f>
        <v>0</v>
      </c>
      <c r="AT77" s="57"/>
      <c r="AU77" s="56">
        <f>SUM(AT77*$D77*$E77*$F77*$H77*$AU$11)</f>
        <v>0</v>
      </c>
      <c r="AV77" s="57"/>
      <c r="AW77" s="56">
        <f>SUM(AV77*$D77*$E77*$F77*$H77*$AW$11)</f>
        <v>0</v>
      </c>
      <c r="AX77" s="55"/>
      <c r="AY77" s="56">
        <f>SUM(AX77*$D77*$E77*$F77*$H77*$AY$11)</f>
        <v>0</v>
      </c>
      <c r="AZ77" s="57">
        <v>3</v>
      </c>
      <c r="BA77" s="56">
        <f>SUM(AZ77*$D77*$E77*$F77*$H77*$BA$11)</f>
        <v>77145.599999999991</v>
      </c>
      <c r="BB77" s="57">
        <v>0</v>
      </c>
      <c r="BC77" s="56">
        <f>SUM(BB77*$D77*$E77*$F77*$H77*$BC$11)</f>
        <v>0</v>
      </c>
      <c r="BD77" s="57">
        <v>0</v>
      </c>
      <c r="BE77" s="56">
        <f>SUM(BD77*$D77*$E77*$F77*$H77*$BE$11)</f>
        <v>0</v>
      </c>
      <c r="BF77" s="57">
        <v>0</v>
      </c>
      <c r="BG77" s="56">
        <f>SUM(BF77*$D77*$E77*$F77*$H77*$BG$11)</f>
        <v>0</v>
      </c>
      <c r="BH77" s="57"/>
      <c r="BI77" s="56">
        <f>SUM(BH77*$D77*$E77*$F77*$H77*$BI$11)</f>
        <v>0</v>
      </c>
      <c r="BJ77" s="57">
        <v>0</v>
      </c>
      <c r="BK77" s="56">
        <f>BJ77*$D77*$E77*$F77*$I77*$BK$11</f>
        <v>0</v>
      </c>
      <c r="BL77" s="60">
        <v>296</v>
      </c>
      <c r="BM77" s="56">
        <f>BL77*$D77*$E77*$F77*$I77*$BM$11</f>
        <v>9134039.0399999991</v>
      </c>
      <c r="BN77" s="114"/>
      <c r="BO77" s="56">
        <f>BN77*$D77*$E77*$F77*$I77*$BO$11</f>
        <v>0</v>
      </c>
      <c r="BP77" s="57">
        <v>0</v>
      </c>
      <c r="BQ77" s="56">
        <f>BP77*$D77*$E77*$F77*$I77*$BQ$11</f>
        <v>0</v>
      </c>
      <c r="BR77" s="55">
        <v>0</v>
      </c>
      <c r="BS77" s="56">
        <f>BR77*$D77*$E77*$F77*$I77*$BS$11</f>
        <v>0</v>
      </c>
      <c r="BT77" s="55"/>
      <c r="BU77" s="56">
        <f>BT77*$D77*$E77*$F77*$I77*$BU$11</f>
        <v>0</v>
      </c>
      <c r="BV77" s="55">
        <v>0</v>
      </c>
      <c r="BW77" s="56">
        <f>BV77*$D77*$E77*$F77*$I77*$BW$11</f>
        <v>0</v>
      </c>
      <c r="BX77" s="55"/>
      <c r="BY77" s="56">
        <f>BX77*$D77*$E77*$F77*$I77*$BY$11</f>
        <v>0</v>
      </c>
      <c r="BZ77" s="57">
        <v>0</v>
      </c>
      <c r="CA77" s="56">
        <f>BZ77*$D77*$E77*$F77*$I77*$CA$11</f>
        <v>0</v>
      </c>
      <c r="CB77" s="57"/>
      <c r="CC77" s="56">
        <f>CB77*$D77*$E77*$F77*$I77*$CC$11</f>
        <v>0</v>
      </c>
      <c r="CD77" s="55"/>
      <c r="CE77" s="56">
        <f>CD77*$D77*$E77*$F77*$I77*$CE$11</f>
        <v>0</v>
      </c>
      <c r="CF77" s="57">
        <v>0</v>
      </c>
      <c r="CG77" s="56">
        <f>CF77*$D77*$E77*$F77*$I77*$CG$11</f>
        <v>0</v>
      </c>
      <c r="CH77" s="57"/>
      <c r="CI77" s="56">
        <f>CH77*$D77*$E77*$F77*$I77*$CI$11</f>
        <v>0</v>
      </c>
      <c r="CJ77" s="55"/>
      <c r="CK77" s="56">
        <f>CJ77*$D77*$E77*$F77*$I77*$CK$11</f>
        <v>0</v>
      </c>
      <c r="CL77" s="57"/>
      <c r="CM77" s="56">
        <f>CL77*$D77*$E77*$F77*$I77*$CM$11</f>
        <v>0</v>
      </c>
      <c r="CN77" s="55">
        <v>0</v>
      </c>
      <c r="CO77" s="56">
        <f>CN77*$D77*$E77*$F77*$J77*$CO$11</f>
        <v>0</v>
      </c>
      <c r="CP77" s="55"/>
      <c r="CQ77" s="56">
        <f>CP77*$D77*$E77*$F77*$K77*$CQ$11</f>
        <v>0</v>
      </c>
      <c r="CR77" s="56"/>
      <c r="CS77" s="56">
        <f>CR77*D77*E77*F77</f>
        <v>0</v>
      </c>
      <c r="CT77" s="64">
        <f t="shared" ref="CT77:CU80" si="266">SUM(N77+L77+X77+P77+R77+Z77+V77+T77+AB77+AF77+AD77+AH77+AJ77+AN77+BJ77+BP77+AL77+AX77+AZ77+CB77+CD77+BZ77+CF77+CH77+BT77+BV77+AP77+AR77+AT77+AV77+BL77+BN77+BR77+BB77+BD77+BF77+BH77+BX77+CJ77+CL77+CN77+CP77+CR77)</f>
        <v>397</v>
      </c>
      <c r="CU77" s="64">
        <f t="shared" si="266"/>
        <v>11731274.239999998</v>
      </c>
    </row>
    <row r="78" spans="1:99" s="1" customFormat="1" ht="30" x14ac:dyDescent="0.25">
      <c r="A78" s="35"/>
      <c r="B78" s="35">
        <v>43</v>
      </c>
      <c r="C78" s="79" t="s">
        <v>177</v>
      </c>
      <c r="D78" s="50">
        <v>11480</v>
      </c>
      <c r="E78" s="51">
        <v>3.25</v>
      </c>
      <c r="F78" s="52">
        <v>1</v>
      </c>
      <c r="G78" s="53"/>
      <c r="H78" s="50">
        <v>1.4</v>
      </c>
      <c r="I78" s="50">
        <v>1.68</v>
      </c>
      <c r="J78" s="50">
        <v>2.23</v>
      </c>
      <c r="K78" s="54">
        <v>2.57</v>
      </c>
      <c r="L78" s="55"/>
      <c r="M78" s="56">
        <f>SUM(L78*$D78*$E78*$F78*$H78*$M$11)</f>
        <v>0</v>
      </c>
      <c r="N78" s="57"/>
      <c r="O78" s="56">
        <f t="shared" si="14"/>
        <v>0</v>
      </c>
      <c r="P78" s="57"/>
      <c r="Q78" s="56">
        <f>SUM(P78*$D78*$E78*$F78*$H78*$Q$11)</f>
        <v>0</v>
      </c>
      <c r="R78" s="55"/>
      <c r="S78" s="56">
        <f>SUM(R78*$D78*$E78*$F78*$H78*$S$11)</f>
        <v>0</v>
      </c>
      <c r="T78" s="57"/>
      <c r="U78" s="56">
        <f>SUM(T78*$D78*$E78*$F78*$H78*$U$11)</f>
        <v>0</v>
      </c>
      <c r="V78" s="55"/>
      <c r="W78" s="58">
        <f>SUM(V78*$D78*$E78*$F78*$H78*$W$11)</f>
        <v>0</v>
      </c>
      <c r="X78" s="59"/>
      <c r="Y78" s="56">
        <f t="shared" si="15"/>
        <v>0</v>
      </c>
      <c r="Z78" s="55"/>
      <c r="AA78" s="56">
        <f>SUM(Z78*$D78*$E78*$F78*$H78*$AA$11)</f>
        <v>0</v>
      </c>
      <c r="AB78" s="57"/>
      <c r="AC78" s="56">
        <f>SUM(AB78*$D78*$E78*$F78*$H78*$AC$11)</f>
        <v>0</v>
      </c>
      <c r="AD78" s="57"/>
      <c r="AE78" s="56">
        <f>SUM(AD78*$D78*$E78*$F78*$H78*$AE$11)</f>
        <v>0</v>
      </c>
      <c r="AF78" s="55"/>
      <c r="AG78" s="56">
        <f>AF78*$D78*$E78*$F78*$I78*$AG$11</f>
        <v>0</v>
      </c>
      <c r="AH78" s="55"/>
      <c r="AI78" s="56">
        <f>AH78*$D78*$E78*$F78*$I78*$AI$11</f>
        <v>0</v>
      </c>
      <c r="AJ78" s="61"/>
      <c r="AK78" s="56">
        <f>SUM(AJ78*$D78*$E78*$F78*$H78*$AK$11)</f>
        <v>0</v>
      </c>
      <c r="AL78" s="55"/>
      <c r="AM78" s="58">
        <f>SUM(AL78*$D78*$E78*$F78*$H78*$AM$11)</f>
        <v>0</v>
      </c>
      <c r="AN78" s="57"/>
      <c r="AO78" s="56">
        <f>SUM(AN78*$D78*$E78*$F78*$H78*$AO$11)</f>
        <v>0</v>
      </c>
      <c r="AP78" s="57"/>
      <c r="AQ78" s="56">
        <f>SUM(AP78*$D78*$E78*$F78*$H78*$AQ$11)</f>
        <v>0</v>
      </c>
      <c r="AR78" s="57"/>
      <c r="AS78" s="56">
        <f>SUM(AR78*$D78*$E78*$F78*$H78*$AS$11)</f>
        <v>0</v>
      </c>
      <c r="AT78" s="57"/>
      <c r="AU78" s="56">
        <f>SUM(AT78*$D78*$E78*$F78*$H78*$AU$11)</f>
        <v>0</v>
      </c>
      <c r="AV78" s="57"/>
      <c r="AW78" s="56">
        <f>SUM(AV78*$D78*$E78*$F78*$H78*$AW$11)</f>
        <v>0</v>
      </c>
      <c r="AX78" s="55"/>
      <c r="AY78" s="56">
        <f>SUM(AX78*$D78*$E78*$F78*$H78*$AY$11)</f>
        <v>0</v>
      </c>
      <c r="AZ78" s="57"/>
      <c r="BA78" s="56">
        <f>SUM(AZ78*$D78*$E78*$F78*$H78*$BA$11)</f>
        <v>0</v>
      </c>
      <c r="BB78" s="57"/>
      <c r="BC78" s="56">
        <f>SUM(BB78*$D78*$E78*$F78*$H78*$BC$11)</f>
        <v>0</v>
      </c>
      <c r="BD78" s="57"/>
      <c r="BE78" s="56">
        <f>SUM(BD78*$D78*$E78*$F78*$H78*$BE$11)</f>
        <v>0</v>
      </c>
      <c r="BF78" s="57"/>
      <c r="BG78" s="56">
        <f>SUM(BF78*$D78*$E78*$F78*$H78*$BG$11)</f>
        <v>0</v>
      </c>
      <c r="BH78" s="57"/>
      <c r="BI78" s="56">
        <f>SUM(BH78*$D78*$E78*$F78*$H78*$BI$11)</f>
        <v>0</v>
      </c>
      <c r="BJ78" s="57"/>
      <c r="BK78" s="56">
        <f>BJ78*$D78*$E78*$F78*$I78*$BK$11</f>
        <v>0</v>
      </c>
      <c r="BL78" s="55"/>
      <c r="BM78" s="56">
        <f>BL78*$D78*$E78*$F78*$I78*$BM$11</f>
        <v>0</v>
      </c>
      <c r="BN78" s="114"/>
      <c r="BO78" s="56">
        <f>BN78*$D78*$E78*$F78*$I78*$BO$11</f>
        <v>0</v>
      </c>
      <c r="BP78" s="57"/>
      <c r="BQ78" s="56">
        <f>BP78*$D78*$E78*$F78*$I78*$BQ$11</f>
        <v>0</v>
      </c>
      <c r="BR78" s="55"/>
      <c r="BS78" s="56">
        <f>BR78*$D78*$E78*$F78*$I78*$BS$11</f>
        <v>0</v>
      </c>
      <c r="BT78" s="55"/>
      <c r="BU78" s="56">
        <f>BT78*$D78*$E78*$F78*$I78*$BU$11</f>
        <v>0</v>
      </c>
      <c r="BV78" s="55"/>
      <c r="BW78" s="56">
        <f>BV78*$D78*$E78*$F78*$I78*$BW$11</f>
        <v>0</v>
      </c>
      <c r="BX78" s="55"/>
      <c r="BY78" s="56">
        <f>BX78*$D78*$E78*$F78*$I78*$BY$11</f>
        <v>0</v>
      </c>
      <c r="BZ78" s="57"/>
      <c r="CA78" s="56">
        <f>BZ78*$D78*$E78*$F78*$I78*$CA$11</f>
        <v>0</v>
      </c>
      <c r="CB78" s="57"/>
      <c r="CC78" s="56">
        <f>CB78*$D78*$E78*$F78*$I78*$CC$11</f>
        <v>0</v>
      </c>
      <c r="CD78" s="55"/>
      <c r="CE78" s="56">
        <f>CD78*$D78*$E78*$F78*$I78*$CE$11</f>
        <v>0</v>
      </c>
      <c r="CF78" s="57"/>
      <c r="CG78" s="56">
        <f>CF78*$D78*$E78*$F78*$I78*$CG$11</f>
        <v>0</v>
      </c>
      <c r="CH78" s="57"/>
      <c r="CI78" s="56">
        <f>CH78*$D78*$E78*$F78*$I78*$CI$11</f>
        <v>0</v>
      </c>
      <c r="CJ78" s="55"/>
      <c r="CK78" s="56">
        <f>CJ78*$D78*$E78*$F78*$I78*$CK$11</f>
        <v>0</v>
      </c>
      <c r="CL78" s="57"/>
      <c r="CM78" s="56">
        <f>CL78*$D78*$E78*$F78*$I78*$CM$11</f>
        <v>0</v>
      </c>
      <c r="CN78" s="55"/>
      <c r="CO78" s="56">
        <f>CN78*$D78*$E78*$F78*$J78*$CO$11</f>
        <v>0</v>
      </c>
      <c r="CP78" s="55"/>
      <c r="CQ78" s="56">
        <f>CP78*$D78*$E78*$F78*$K78*$CQ$11</f>
        <v>0</v>
      </c>
      <c r="CR78" s="56"/>
      <c r="CS78" s="56">
        <f>CR78*D78*E78*F78</f>
        <v>0</v>
      </c>
      <c r="CT78" s="64">
        <f t="shared" si="266"/>
        <v>0</v>
      </c>
      <c r="CU78" s="64">
        <f t="shared" si="266"/>
        <v>0</v>
      </c>
    </row>
    <row r="79" spans="1:99" s="1" customFormat="1" ht="30" x14ac:dyDescent="0.25">
      <c r="A79" s="35"/>
      <c r="B79" s="100">
        <v>44</v>
      </c>
      <c r="C79" s="49" t="s">
        <v>178</v>
      </c>
      <c r="D79" s="50">
        <v>11480</v>
      </c>
      <c r="E79" s="51">
        <v>3.18</v>
      </c>
      <c r="F79" s="52">
        <v>1</v>
      </c>
      <c r="G79" s="53"/>
      <c r="H79" s="50">
        <v>1.4</v>
      </c>
      <c r="I79" s="50">
        <v>1.68</v>
      </c>
      <c r="J79" s="50">
        <v>2.23</v>
      </c>
      <c r="K79" s="54">
        <v>2.57</v>
      </c>
      <c r="L79" s="95"/>
      <c r="M79" s="56">
        <f>SUM(L79*$D79*$E79*$F79*$H79*$M$11)</f>
        <v>0</v>
      </c>
      <c r="N79" s="96"/>
      <c r="O79" s="56">
        <f t="shared" si="14"/>
        <v>0</v>
      </c>
      <c r="P79" s="96"/>
      <c r="Q79" s="56">
        <f>SUM(P79*$D79*$E79*$F79*$H79*$Q$11)</f>
        <v>0</v>
      </c>
      <c r="R79" s="95"/>
      <c r="S79" s="56">
        <f>SUM(R79*$D79*$E79*$F79*$H79*$S$11)</f>
        <v>0</v>
      </c>
      <c r="T79" s="96"/>
      <c r="U79" s="56">
        <f>SUM(T79*$D79*$E79*$F79*$H79*$U$11)</f>
        <v>0</v>
      </c>
      <c r="V79" s="55"/>
      <c r="W79" s="58">
        <f>SUM(V79*$D79*$E79*$F79*$H79*$W$11)</f>
        <v>0</v>
      </c>
      <c r="X79" s="59"/>
      <c r="Y79" s="56">
        <f t="shared" si="15"/>
        <v>0</v>
      </c>
      <c r="Z79" s="95"/>
      <c r="AA79" s="56">
        <f>SUM(Z79*$D79*$E79*$F79*$H79*$AA$11)</f>
        <v>0</v>
      </c>
      <c r="AB79" s="96"/>
      <c r="AC79" s="56">
        <f>SUM(AB79*$D79*$E79*$F79*$H79*$AC$11)</f>
        <v>0</v>
      </c>
      <c r="AD79" s="96"/>
      <c r="AE79" s="56">
        <f>SUM(AD79*$D79*$E79*$F79*$H79*$AE$11)</f>
        <v>0</v>
      </c>
      <c r="AF79" s="95"/>
      <c r="AG79" s="56">
        <f>AF79*$D79*$E79*$F79*$I79*$AG$11</f>
        <v>0</v>
      </c>
      <c r="AH79" s="95"/>
      <c r="AI79" s="56">
        <f>AH79*$D79*$E79*$F79*$I79*$AI$11</f>
        <v>0</v>
      </c>
      <c r="AJ79" s="61"/>
      <c r="AK79" s="56">
        <f>SUM(AJ79*$D79*$E79*$F79*$H79*$AK$11)</f>
        <v>0</v>
      </c>
      <c r="AL79" s="95"/>
      <c r="AM79" s="58">
        <f>SUM(AL79*$D79*$E79*$F79*$H79*$AM$11)</f>
        <v>0</v>
      </c>
      <c r="AN79" s="96"/>
      <c r="AO79" s="56">
        <f>SUM(AN79*$D79*$E79*$F79*$H79*$AO$11)</f>
        <v>0</v>
      </c>
      <c r="AP79" s="96"/>
      <c r="AQ79" s="56">
        <f>SUM(AP79*$D79*$E79*$F79*$H79*$AQ$11)</f>
        <v>0</v>
      </c>
      <c r="AR79" s="96"/>
      <c r="AS79" s="56">
        <f>SUM(AR79*$D79*$E79*$F79*$H79*$AS$11)</f>
        <v>0</v>
      </c>
      <c r="AT79" s="96"/>
      <c r="AU79" s="56">
        <f>SUM(AT79*$D79*$E79*$F79*$H79*$AU$11)</f>
        <v>0</v>
      </c>
      <c r="AV79" s="96"/>
      <c r="AW79" s="56">
        <f>SUM(AV79*$D79*$E79*$F79*$H79*$AW$11)</f>
        <v>0</v>
      </c>
      <c r="AX79" s="95"/>
      <c r="AY79" s="56">
        <f>SUM(AX79*$D79*$E79*$F79*$H79*$AY$11)</f>
        <v>0</v>
      </c>
      <c r="AZ79" s="96"/>
      <c r="BA79" s="56">
        <f>SUM(AZ79*$D79*$E79*$F79*$H79*$BA$11)</f>
        <v>0</v>
      </c>
      <c r="BB79" s="96"/>
      <c r="BC79" s="56">
        <f>SUM(BB79*$D79*$E79*$F79*$H79*$BC$11)</f>
        <v>0</v>
      </c>
      <c r="BD79" s="96"/>
      <c r="BE79" s="56">
        <f>SUM(BD79*$D79*$E79*$F79*$H79*$BE$11)</f>
        <v>0</v>
      </c>
      <c r="BF79" s="96"/>
      <c r="BG79" s="56">
        <f>SUM(BF79*$D79*$E79*$F79*$H79*$BG$11)</f>
        <v>0</v>
      </c>
      <c r="BH79" s="96"/>
      <c r="BI79" s="56">
        <f>SUM(BH79*$D79*$E79*$F79*$H79*$BI$11)</f>
        <v>0</v>
      </c>
      <c r="BJ79" s="96"/>
      <c r="BK79" s="56">
        <f>BJ79*$D79*$E79*$F79*$I79*$BK$11</f>
        <v>0</v>
      </c>
      <c r="BL79" s="95"/>
      <c r="BM79" s="56">
        <f>BL79*$D79*$E79*$F79*$I79*$BM$11</f>
        <v>0</v>
      </c>
      <c r="BN79" s="115"/>
      <c r="BO79" s="56">
        <f>BN79*$D79*$E79*$F79*$I79*$BO$11</f>
        <v>0</v>
      </c>
      <c r="BP79" s="96"/>
      <c r="BQ79" s="56">
        <f>BP79*$D79*$E79*$F79*$I79*$BQ$11</f>
        <v>0</v>
      </c>
      <c r="BR79" s="95"/>
      <c r="BS79" s="56">
        <f>BR79*$D79*$E79*$F79*$I79*$BS$11</f>
        <v>0</v>
      </c>
      <c r="BT79" s="95"/>
      <c r="BU79" s="56">
        <f>BT79*$D79*$E79*$F79*$I79*$BU$11</f>
        <v>0</v>
      </c>
      <c r="BV79" s="95"/>
      <c r="BW79" s="56">
        <f>BV79*$D79*$E79*$F79*$I79*$BW$11</f>
        <v>0</v>
      </c>
      <c r="BX79" s="95"/>
      <c r="BY79" s="56">
        <f>BX79*$D79*$E79*$F79*$I79*$BY$11</f>
        <v>0</v>
      </c>
      <c r="BZ79" s="96"/>
      <c r="CA79" s="56">
        <f>BZ79*$D79*$E79*$F79*$I79*$CA$11</f>
        <v>0</v>
      </c>
      <c r="CB79" s="96"/>
      <c r="CC79" s="56">
        <f>CB79*$D79*$E79*$F79*$I79*$CC$11</f>
        <v>0</v>
      </c>
      <c r="CD79" s="95"/>
      <c r="CE79" s="56">
        <f>CD79*$D79*$E79*$F79*$I79*$CE$11</f>
        <v>0</v>
      </c>
      <c r="CF79" s="96"/>
      <c r="CG79" s="56">
        <f>CF79*$D79*$E79*$F79*$I79*$CG$11</f>
        <v>0</v>
      </c>
      <c r="CH79" s="96"/>
      <c r="CI79" s="56">
        <f>CH79*$D79*$E79*$F79*$I79*$CI$11</f>
        <v>0</v>
      </c>
      <c r="CJ79" s="95"/>
      <c r="CK79" s="56">
        <f>CJ79*$D79*$E79*$F79*$I79*$CK$11</f>
        <v>0</v>
      </c>
      <c r="CL79" s="96"/>
      <c r="CM79" s="56">
        <f>CL79*$D79*$E79*$F79*$I79*$CM$11</f>
        <v>0</v>
      </c>
      <c r="CN79" s="95"/>
      <c r="CO79" s="56">
        <f>CN79*$D79*$E79*$F79*$J79*$CO$11</f>
        <v>0</v>
      </c>
      <c r="CP79" s="95"/>
      <c r="CQ79" s="56">
        <f>CP79*$D79*$E79*$F79*$K79*$CQ$11</f>
        <v>0</v>
      </c>
      <c r="CR79" s="56"/>
      <c r="CS79" s="56">
        <f>CR79*D79*E79*F79</f>
        <v>0</v>
      </c>
      <c r="CT79" s="64">
        <f t="shared" si="266"/>
        <v>0</v>
      </c>
      <c r="CU79" s="64">
        <f t="shared" si="266"/>
        <v>0</v>
      </c>
    </row>
    <row r="80" spans="1:99" s="1" customFormat="1" x14ac:dyDescent="0.25">
      <c r="A80" s="35"/>
      <c r="B80" s="35">
        <v>45</v>
      </c>
      <c r="C80" s="49" t="s">
        <v>179</v>
      </c>
      <c r="D80" s="50">
        <v>11480</v>
      </c>
      <c r="E80" s="51">
        <v>0.8</v>
      </c>
      <c r="F80" s="52">
        <v>1</v>
      </c>
      <c r="G80" s="53"/>
      <c r="H80" s="50">
        <v>1.4</v>
      </c>
      <c r="I80" s="50">
        <v>1.68</v>
      </c>
      <c r="J80" s="50">
        <v>2.23</v>
      </c>
      <c r="K80" s="54">
        <v>2.57</v>
      </c>
      <c r="L80" s="95">
        <v>3</v>
      </c>
      <c r="M80" s="56">
        <f>SUM(L80*$D80*$E80*$F80*$H80*$M$11)</f>
        <v>38572.799999999996</v>
      </c>
      <c r="N80" s="96"/>
      <c r="O80" s="56">
        <f t="shared" si="14"/>
        <v>0</v>
      </c>
      <c r="P80" s="96"/>
      <c r="Q80" s="56">
        <f>SUM(P80*$D80*$E80*$F80*$H80*$Q$11)</f>
        <v>0</v>
      </c>
      <c r="R80" s="95"/>
      <c r="S80" s="56">
        <f>SUM(R80*$D80*$E80*$F80*$H80*$S$11)</f>
        <v>0</v>
      </c>
      <c r="T80" s="96"/>
      <c r="U80" s="56">
        <f>SUM(T80*$D80*$E80*$F80*$H80*$U$11)</f>
        <v>0</v>
      </c>
      <c r="V80" s="55"/>
      <c r="W80" s="58">
        <f>SUM(V80*$D80*$E80*$F80*$H80*$W$11)</f>
        <v>0</v>
      </c>
      <c r="X80" s="59"/>
      <c r="Y80" s="56">
        <f t="shared" si="15"/>
        <v>0</v>
      </c>
      <c r="Z80" s="95">
        <v>5</v>
      </c>
      <c r="AA80" s="56">
        <f>SUM(Z80*$D80*$E80*$F80*$H80*$AA$11)</f>
        <v>64287.999999999993</v>
      </c>
      <c r="AB80" s="96"/>
      <c r="AC80" s="56">
        <f>SUM(AB80*$D80*$E80*$F80*$H80*$AC$11)</f>
        <v>0</v>
      </c>
      <c r="AD80" s="96">
        <v>20</v>
      </c>
      <c r="AE80" s="56">
        <f>SUM(AD80*$D80*$E80*$F80*$H80*$AE$11)</f>
        <v>257151.99999999997</v>
      </c>
      <c r="AF80" s="95"/>
      <c r="AG80" s="56">
        <f>AF80*$D80*$E80*$F80*$I80*$AG$11</f>
        <v>0</v>
      </c>
      <c r="AH80" s="97">
        <v>21</v>
      </c>
      <c r="AI80" s="56">
        <f>AH80*$D80*$E80*$F80*$I80*$AI$11</f>
        <v>324011.51999999996</v>
      </c>
      <c r="AJ80" s="112">
        <v>11</v>
      </c>
      <c r="AK80" s="56">
        <f>SUM(AJ80*$D80*$E80*$F80*$H80*$AK$11)</f>
        <v>141433.59999999998</v>
      </c>
      <c r="AL80" s="95"/>
      <c r="AM80" s="58">
        <f>SUM(AL80*$D80*$E80*$F80*$H80*$AM$11)</f>
        <v>0</v>
      </c>
      <c r="AN80" s="96"/>
      <c r="AO80" s="56">
        <f>SUM(AN80*$D80*$E80*$F80*$H80*$AO$11)</f>
        <v>0</v>
      </c>
      <c r="AP80" s="96"/>
      <c r="AQ80" s="56">
        <f>SUM(AP80*$D80*$E80*$F80*$H80*$AQ$11)</f>
        <v>0</v>
      </c>
      <c r="AR80" s="96">
        <v>7</v>
      </c>
      <c r="AS80" s="56">
        <f>SUM(AR80*$D80*$E80*$F80*$H80*$AS$11)</f>
        <v>90003.199999999997</v>
      </c>
      <c r="AT80" s="96"/>
      <c r="AU80" s="56">
        <f>SUM(AT80*$D80*$E80*$F80*$H80*$AU$11)</f>
        <v>0</v>
      </c>
      <c r="AV80" s="96"/>
      <c r="AW80" s="56">
        <f>SUM(AV80*$D80*$E80*$F80*$H80*$AW$11)</f>
        <v>0</v>
      </c>
      <c r="AX80" s="95">
        <v>9</v>
      </c>
      <c r="AY80" s="56">
        <f>SUM(AX80*$D80*$E80*$F80*$H80*$AY$11)</f>
        <v>115718.39999999999</v>
      </c>
      <c r="AZ80" s="96">
        <v>8</v>
      </c>
      <c r="BA80" s="56">
        <f>SUM(AZ80*$D80*$E80*$F80*$H80*$BA$11)</f>
        <v>102860.79999999999</v>
      </c>
      <c r="BB80" s="96"/>
      <c r="BC80" s="56">
        <f>SUM(BB80*$D80*$E80*$F80*$H80*$BC$11)</f>
        <v>0</v>
      </c>
      <c r="BD80" s="96"/>
      <c r="BE80" s="56">
        <f>SUM(BD80*$D80*$E80*$F80*$H80*$BE$11)</f>
        <v>0</v>
      </c>
      <c r="BF80" s="96"/>
      <c r="BG80" s="56">
        <f>SUM(BF80*$D80*$E80*$F80*$H80*$BG$11)</f>
        <v>0</v>
      </c>
      <c r="BH80" s="96">
        <v>12</v>
      </c>
      <c r="BI80" s="56">
        <f>SUM(BH80*$D80*$E80*$F80*$H80*$BI$11)</f>
        <v>154291.19999999998</v>
      </c>
      <c r="BJ80" s="96"/>
      <c r="BK80" s="56">
        <f>BJ80*$D80*$E80*$F80*$I80*$BK$11</f>
        <v>0</v>
      </c>
      <c r="BL80" s="97">
        <v>57</v>
      </c>
      <c r="BM80" s="56">
        <f>BL80*$D80*$E80*$F80*$I80*$BM$11</f>
        <v>879459.83999999997</v>
      </c>
      <c r="BN80" s="115"/>
      <c r="BO80" s="56">
        <f>BN80*$D80*$E80*$F80*$I80*$BO$11</f>
        <v>0</v>
      </c>
      <c r="BP80" s="96"/>
      <c r="BQ80" s="56">
        <f>BP80*$D80*$E80*$F80*$I80*$BQ$11</f>
        <v>0</v>
      </c>
      <c r="BR80" s="97">
        <v>10</v>
      </c>
      <c r="BS80" s="56">
        <f>BR80*$D80*$E80*$F80*$I80*$BS$11</f>
        <v>154291.19999999998</v>
      </c>
      <c r="BT80" s="97">
        <v>7</v>
      </c>
      <c r="BU80" s="56">
        <f>BT80*$D80*$E80*$F80*$I80*$BU$11</f>
        <v>108003.84</v>
      </c>
      <c r="BV80" s="95">
        <v>8</v>
      </c>
      <c r="BW80" s="56">
        <f>BV80*$D80*$E80*$F80*$I80*$BW$11</f>
        <v>123432.95999999999</v>
      </c>
      <c r="BX80" s="97">
        <v>2</v>
      </c>
      <c r="BY80" s="56">
        <f>BX80*$D80*$E80*$F80*$I80*$BY$11</f>
        <v>30858.239999999998</v>
      </c>
      <c r="BZ80" s="98">
        <v>28</v>
      </c>
      <c r="CA80" s="56">
        <f>BZ80*$D80*$E80*$F80*$I80*$CA$11</f>
        <v>432015.35999999999</v>
      </c>
      <c r="CB80" s="96"/>
      <c r="CC80" s="56">
        <f>CB80*$D80*$E80*$F80*$I80*$CC$11</f>
        <v>0</v>
      </c>
      <c r="CD80" s="95">
        <v>10</v>
      </c>
      <c r="CE80" s="56">
        <f>CD80*$D80*$E80*$F80*$I80*$CE$11</f>
        <v>154291.19999999998</v>
      </c>
      <c r="CF80" s="96">
        <v>10</v>
      </c>
      <c r="CG80" s="56">
        <f>CF80*$D80*$E80*$F80*$I80*$CG$11</f>
        <v>154291.19999999998</v>
      </c>
      <c r="CH80" s="96"/>
      <c r="CI80" s="56">
        <f>CH80*$D80*$E80*$F80*$I80*$CI$11</f>
        <v>0</v>
      </c>
      <c r="CJ80" s="95">
        <v>8</v>
      </c>
      <c r="CK80" s="56">
        <f>CJ80*$D80*$E80*$F80*$I80*$CK$11</f>
        <v>123432.95999999999</v>
      </c>
      <c r="CL80" s="96">
        <v>1</v>
      </c>
      <c r="CM80" s="56">
        <f>CL80*$D80*$E80*$F80*$I80*$CM$11</f>
        <v>15429.119999999999</v>
      </c>
      <c r="CN80" s="97">
        <v>10</v>
      </c>
      <c r="CO80" s="56">
        <f>CN80*$D80*$E80*$F80*$J80*$CO$11</f>
        <v>204803.20000000001</v>
      </c>
      <c r="CP80" s="97"/>
      <c r="CQ80" s="56">
        <f>CP80*$D80*$E80*$F80*$K80*$CQ$11</f>
        <v>0</v>
      </c>
      <c r="CR80" s="56"/>
      <c r="CS80" s="56">
        <f>CR80*D80*E80*F80</f>
        <v>0</v>
      </c>
      <c r="CT80" s="64">
        <f t="shared" si="266"/>
        <v>247</v>
      </c>
      <c r="CU80" s="64">
        <f t="shared" si="266"/>
        <v>3668640.6400000006</v>
      </c>
    </row>
    <row r="81" spans="1:99" s="46" customFormat="1" ht="15.75" x14ac:dyDescent="0.25">
      <c r="A81" s="36">
        <v>19</v>
      </c>
      <c r="B81" s="36"/>
      <c r="C81" s="37" t="s">
        <v>180</v>
      </c>
      <c r="D81" s="50">
        <v>11480</v>
      </c>
      <c r="E81" s="103">
        <v>3.01</v>
      </c>
      <c r="F81" s="39">
        <v>1</v>
      </c>
      <c r="G81" s="88"/>
      <c r="H81" s="104">
        <v>1.4</v>
      </c>
      <c r="I81" s="104">
        <v>1.68</v>
      </c>
      <c r="J81" s="104">
        <v>2.23</v>
      </c>
      <c r="K81" s="99">
        <v>2.57</v>
      </c>
      <c r="L81" s="105">
        <f>SUM(L82:L99)</f>
        <v>0</v>
      </c>
      <c r="M81" s="106">
        <f>SUM(M82:M99)</f>
        <v>0</v>
      </c>
      <c r="N81" s="106">
        <f>SUM(N82:N99)</f>
        <v>0</v>
      </c>
      <c r="O81" s="106">
        <f t="shared" ref="O81:CI81" si="267">SUM(O82:O99)</f>
        <v>0</v>
      </c>
      <c r="P81" s="106">
        <f t="shared" si="267"/>
        <v>95</v>
      </c>
      <c r="Q81" s="106">
        <f t="shared" si="267"/>
        <v>610736</v>
      </c>
      <c r="R81" s="105">
        <f t="shared" si="267"/>
        <v>452</v>
      </c>
      <c r="S81" s="106">
        <f t="shared" si="267"/>
        <v>19939566.079999998</v>
      </c>
      <c r="T81" s="106">
        <f t="shared" si="267"/>
        <v>0</v>
      </c>
      <c r="U81" s="106">
        <f t="shared" si="267"/>
        <v>0</v>
      </c>
      <c r="V81" s="105">
        <f t="shared" si="267"/>
        <v>0</v>
      </c>
      <c r="W81" s="105">
        <f t="shared" si="267"/>
        <v>0</v>
      </c>
      <c r="X81" s="106">
        <f t="shared" si="267"/>
        <v>0</v>
      </c>
      <c r="Y81" s="106">
        <f t="shared" si="267"/>
        <v>0</v>
      </c>
      <c r="Z81" s="105">
        <f t="shared" si="267"/>
        <v>0</v>
      </c>
      <c r="AA81" s="106">
        <f t="shared" si="267"/>
        <v>0</v>
      </c>
      <c r="AB81" s="106">
        <f t="shared" si="267"/>
        <v>0</v>
      </c>
      <c r="AC81" s="106">
        <f t="shared" si="267"/>
        <v>0</v>
      </c>
      <c r="AD81" s="106">
        <f>SUM(AD82:AD99)</f>
        <v>4</v>
      </c>
      <c r="AE81" s="106">
        <f>SUM(AE82:AE99)</f>
        <v>25715.199999999997</v>
      </c>
      <c r="AF81" s="122">
        <f t="shared" ref="AF81" si="268">SUM(AF82:AF99)</f>
        <v>256</v>
      </c>
      <c r="AG81" s="106">
        <f t="shared" si="267"/>
        <v>25339050.912</v>
      </c>
      <c r="AH81" s="105">
        <f t="shared" si="267"/>
        <v>0</v>
      </c>
      <c r="AI81" s="106">
        <f t="shared" si="267"/>
        <v>0</v>
      </c>
      <c r="AJ81" s="105">
        <f t="shared" si="267"/>
        <v>0</v>
      </c>
      <c r="AK81" s="106">
        <f t="shared" si="267"/>
        <v>0</v>
      </c>
      <c r="AL81" s="105">
        <f t="shared" si="267"/>
        <v>0</v>
      </c>
      <c r="AM81" s="105">
        <f>SUM(AM82:AM99)</f>
        <v>0</v>
      </c>
      <c r="AN81" s="106">
        <f t="shared" si="267"/>
        <v>0</v>
      </c>
      <c r="AO81" s="106">
        <f t="shared" si="267"/>
        <v>0</v>
      </c>
      <c r="AP81" s="106">
        <f t="shared" si="267"/>
        <v>0</v>
      </c>
      <c r="AQ81" s="106">
        <f t="shared" si="267"/>
        <v>0</v>
      </c>
      <c r="AR81" s="106">
        <f t="shared" si="267"/>
        <v>0</v>
      </c>
      <c r="AS81" s="106">
        <f t="shared" si="267"/>
        <v>0</v>
      </c>
      <c r="AT81" s="106">
        <f t="shared" si="267"/>
        <v>0</v>
      </c>
      <c r="AU81" s="106">
        <f t="shared" si="267"/>
        <v>0</v>
      </c>
      <c r="AV81" s="106">
        <f t="shared" si="267"/>
        <v>3</v>
      </c>
      <c r="AW81" s="106">
        <f t="shared" si="267"/>
        <v>19286.399999999998</v>
      </c>
      <c r="AX81" s="105">
        <f t="shared" si="267"/>
        <v>0</v>
      </c>
      <c r="AY81" s="106">
        <f t="shared" si="267"/>
        <v>0</v>
      </c>
      <c r="AZ81" s="106">
        <f t="shared" si="267"/>
        <v>2</v>
      </c>
      <c r="BA81" s="106">
        <f t="shared" si="267"/>
        <v>12857.599999999999</v>
      </c>
      <c r="BB81" s="106">
        <f t="shared" si="267"/>
        <v>0</v>
      </c>
      <c r="BC81" s="106">
        <f t="shared" si="267"/>
        <v>0</v>
      </c>
      <c r="BD81" s="106">
        <f t="shared" si="267"/>
        <v>0</v>
      </c>
      <c r="BE81" s="106">
        <f t="shared" si="267"/>
        <v>0</v>
      </c>
      <c r="BF81" s="106">
        <f t="shared" si="267"/>
        <v>0</v>
      </c>
      <c r="BG81" s="106">
        <f t="shared" si="267"/>
        <v>0</v>
      </c>
      <c r="BH81" s="106">
        <f t="shared" si="267"/>
        <v>0</v>
      </c>
      <c r="BI81" s="106">
        <f t="shared" si="267"/>
        <v>0</v>
      </c>
      <c r="BJ81" s="106">
        <f t="shared" si="267"/>
        <v>0</v>
      </c>
      <c r="BK81" s="106">
        <f t="shared" si="267"/>
        <v>0</v>
      </c>
      <c r="BL81" s="105">
        <f>SUM(BL82:BL99)</f>
        <v>0</v>
      </c>
      <c r="BM81" s="106">
        <f>SUM(BM82:BM99)</f>
        <v>0</v>
      </c>
      <c r="BN81" s="106">
        <f>SUM(BN82:BN99)</f>
        <v>0</v>
      </c>
      <c r="BO81" s="106">
        <f>SUM(BO82:BO99)</f>
        <v>0</v>
      </c>
      <c r="BP81" s="106">
        <f t="shared" si="267"/>
        <v>0</v>
      </c>
      <c r="BQ81" s="106">
        <f t="shared" si="267"/>
        <v>0</v>
      </c>
      <c r="BR81" s="105">
        <f t="shared" si="267"/>
        <v>0</v>
      </c>
      <c r="BS81" s="106">
        <f t="shared" si="267"/>
        <v>0</v>
      </c>
      <c r="BT81" s="106">
        <f t="shared" si="267"/>
        <v>0</v>
      </c>
      <c r="BU81" s="106">
        <f t="shared" si="267"/>
        <v>0</v>
      </c>
      <c r="BV81" s="105">
        <f t="shared" si="267"/>
        <v>0</v>
      </c>
      <c r="BW81" s="106">
        <f t="shared" si="267"/>
        <v>0</v>
      </c>
      <c r="BX81" s="105">
        <f t="shared" si="267"/>
        <v>0</v>
      </c>
      <c r="BY81" s="106">
        <f t="shared" si="267"/>
        <v>0</v>
      </c>
      <c r="BZ81" s="106">
        <f t="shared" si="267"/>
        <v>3</v>
      </c>
      <c r="CA81" s="106">
        <f t="shared" si="267"/>
        <v>23143.68</v>
      </c>
      <c r="CB81" s="106">
        <f t="shared" si="267"/>
        <v>0</v>
      </c>
      <c r="CC81" s="106">
        <f t="shared" si="267"/>
        <v>0</v>
      </c>
      <c r="CD81" s="105">
        <f t="shared" si="267"/>
        <v>3</v>
      </c>
      <c r="CE81" s="106">
        <f t="shared" si="267"/>
        <v>23143.68</v>
      </c>
      <c r="CF81" s="106">
        <f t="shared" si="267"/>
        <v>0</v>
      </c>
      <c r="CG81" s="106">
        <f t="shared" si="267"/>
        <v>0</v>
      </c>
      <c r="CH81" s="106">
        <f t="shared" si="267"/>
        <v>0</v>
      </c>
      <c r="CI81" s="106">
        <f t="shared" si="267"/>
        <v>0</v>
      </c>
      <c r="CJ81" s="105">
        <f t="shared" ref="CJ81:CU81" si="269">SUM(CJ82:CJ99)</f>
        <v>0</v>
      </c>
      <c r="CK81" s="106">
        <f t="shared" si="269"/>
        <v>0</v>
      </c>
      <c r="CL81" s="106">
        <f t="shared" si="269"/>
        <v>0</v>
      </c>
      <c r="CM81" s="106">
        <f t="shared" si="269"/>
        <v>0</v>
      </c>
      <c r="CN81" s="105">
        <v>0</v>
      </c>
      <c r="CO81" s="106">
        <f t="shared" si="269"/>
        <v>0</v>
      </c>
      <c r="CP81" s="105">
        <f t="shared" si="269"/>
        <v>0</v>
      </c>
      <c r="CQ81" s="106">
        <f t="shared" si="269"/>
        <v>0</v>
      </c>
      <c r="CR81" s="106">
        <f t="shared" si="269"/>
        <v>0</v>
      </c>
      <c r="CS81" s="106">
        <f t="shared" si="269"/>
        <v>0</v>
      </c>
      <c r="CT81" s="106">
        <f t="shared" si="269"/>
        <v>818</v>
      </c>
      <c r="CU81" s="106">
        <f t="shared" si="269"/>
        <v>45993499.551999994</v>
      </c>
    </row>
    <row r="82" spans="1:99" s="1" customFormat="1" ht="15.75" x14ac:dyDescent="0.25">
      <c r="A82" s="35"/>
      <c r="B82" s="35">
        <v>46</v>
      </c>
      <c r="C82" s="49" t="s">
        <v>181</v>
      </c>
      <c r="D82" s="50">
        <v>11480</v>
      </c>
      <c r="E82" s="51">
        <v>3.64</v>
      </c>
      <c r="F82" s="52">
        <v>1</v>
      </c>
      <c r="G82" s="53"/>
      <c r="H82" s="50">
        <v>1.4</v>
      </c>
      <c r="I82" s="50">
        <v>1.68</v>
      </c>
      <c r="J82" s="50">
        <v>2.23</v>
      </c>
      <c r="K82" s="54">
        <v>2.57</v>
      </c>
      <c r="L82" s="55">
        <v>0</v>
      </c>
      <c r="M82" s="56">
        <f t="shared" ref="M82:M99" si="270">SUM(L82*$D82*$E82*$F82*$H82*$M$11)</f>
        <v>0</v>
      </c>
      <c r="N82" s="57">
        <v>0</v>
      </c>
      <c r="O82" s="56">
        <f t="shared" si="14"/>
        <v>0</v>
      </c>
      <c r="P82" s="57"/>
      <c r="Q82" s="56">
        <f t="shared" ref="Q82:Q99" si="271">SUM(P82*$D82*$E82*$F82*$H82*$Q$11)</f>
        <v>0</v>
      </c>
      <c r="R82" s="55"/>
      <c r="S82" s="56">
        <f t="shared" ref="S82:S99" si="272">SUM(R82*$D82*$E82*$F82*$H82*$S$11)</f>
        <v>0</v>
      </c>
      <c r="T82" s="57">
        <v>0</v>
      </c>
      <c r="U82" s="56">
        <f t="shared" ref="U82:U99" si="273">SUM(T82*$D82*$E82*$F82*$H82*$U$11)</f>
        <v>0</v>
      </c>
      <c r="V82" s="55"/>
      <c r="W82" s="58">
        <f t="shared" ref="W82:W99" si="274">SUM(V82*$D82*$E82*$F82*$H82*$W$11)</f>
        <v>0</v>
      </c>
      <c r="X82" s="59"/>
      <c r="Y82" s="56">
        <f t="shared" si="15"/>
        <v>0</v>
      </c>
      <c r="Z82" s="55">
        <v>0</v>
      </c>
      <c r="AA82" s="56">
        <f t="shared" ref="AA82:AA99" si="275">SUM(Z82*$D82*$E82*$F82*$H82*$AA$11)</f>
        <v>0</v>
      </c>
      <c r="AB82" s="57">
        <v>0</v>
      </c>
      <c r="AC82" s="56">
        <f t="shared" ref="AC82:AC99" si="276">SUM(AB82*$D82*$E82*$F82*$H82*$AC$11)</f>
        <v>0</v>
      </c>
      <c r="AD82" s="57">
        <v>0</v>
      </c>
      <c r="AE82" s="56">
        <f t="shared" ref="AE82:AE99" si="277">SUM(AD82*$D82*$E82*$F82*$H82*$AE$11)</f>
        <v>0</v>
      </c>
      <c r="AF82" s="123">
        <v>0</v>
      </c>
      <c r="AG82" s="56">
        <f t="shared" ref="AG82:AG99" si="278">AF82*$D82*$E82*$F82*$I82*$AG$11</f>
        <v>0</v>
      </c>
      <c r="AH82" s="55">
        <v>0</v>
      </c>
      <c r="AI82" s="56">
        <f t="shared" ref="AI82:AI99" si="279">AH82*$D82*$E82*$F82*$I82*$AI$11</f>
        <v>0</v>
      </c>
      <c r="AJ82" s="61"/>
      <c r="AK82" s="56">
        <f t="shared" ref="AK82:AK99" si="280">SUM(AJ82*$D82*$E82*$F82*$H82*$AK$11)</f>
        <v>0</v>
      </c>
      <c r="AL82" s="55"/>
      <c r="AM82" s="58">
        <f t="shared" ref="AM82:AM99" si="281">SUM(AL82*$D82*$E82*$F82*$H82*$AM$11)</f>
        <v>0</v>
      </c>
      <c r="AN82" s="57">
        <v>0</v>
      </c>
      <c r="AO82" s="56">
        <f t="shared" ref="AO82:AO99" si="282">SUM(AN82*$D82*$E82*$F82*$H82*$AO$11)</f>
        <v>0</v>
      </c>
      <c r="AP82" s="57">
        <v>0</v>
      </c>
      <c r="AQ82" s="56">
        <f t="shared" ref="AQ82:AQ99" si="283">SUM(AP82*$D82*$E82*$F82*$H82*$AQ$11)</f>
        <v>0</v>
      </c>
      <c r="AR82" s="57"/>
      <c r="AS82" s="56">
        <f t="shared" ref="AS82:AS99" si="284">SUM(AR82*$D82*$E82*$F82*$H82*$AS$11)</f>
        <v>0</v>
      </c>
      <c r="AT82" s="57"/>
      <c r="AU82" s="56">
        <f t="shared" ref="AU82:AU99" si="285">SUM(AT82*$D82*$E82*$F82*$H82*$AU$11)</f>
        <v>0</v>
      </c>
      <c r="AV82" s="57"/>
      <c r="AW82" s="56">
        <f t="shared" ref="AW82:AW99" si="286">SUM(AV82*$D82*$E82*$F82*$H82*$AW$11)</f>
        <v>0</v>
      </c>
      <c r="AX82" s="55">
        <v>0</v>
      </c>
      <c r="AY82" s="56">
        <f t="shared" ref="AY82:AY99" si="287">SUM(AX82*$D82*$E82*$F82*$H82*$AY$11)</f>
        <v>0</v>
      </c>
      <c r="AZ82" s="57">
        <v>0</v>
      </c>
      <c r="BA82" s="56">
        <f t="shared" ref="BA82:BA99" si="288">SUM(AZ82*$D82*$E82*$F82*$H82*$BA$11)</f>
        <v>0</v>
      </c>
      <c r="BB82" s="57">
        <v>0</v>
      </c>
      <c r="BC82" s="56">
        <f t="shared" ref="BC82:BC99" si="289">SUM(BB82*$D82*$E82*$F82*$H82*$BC$11)</f>
        <v>0</v>
      </c>
      <c r="BD82" s="57">
        <v>0</v>
      </c>
      <c r="BE82" s="56">
        <f t="shared" ref="BE82:BE99" si="290">SUM(BD82*$D82*$E82*$F82*$H82*$BE$11)</f>
        <v>0</v>
      </c>
      <c r="BF82" s="57">
        <v>0</v>
      </c>
      <c r="BG82" s="56">
        <f t="shared" ref="BG82:BG99" si="291">SUM(BF82*$D82*$E82*$F82*$H82*$BG$11)</f>
        <v>0</v>
      </c>
      <c r="BH82" s="57"/>
      <c r="BI82" s="56">
        <f t="shared" ref="BI82:BI99" si="292">SUM(BH82*$D82*$E82*$F82*$H82*$BI$11)</f>
        <v>0</v>
      </c>
      <c r="BJ82" s="57">
        <v>0</v>
      </c>
      <c r="BK82" s="56">
        <f t="shared" ref="BK82:BK99" si="293">BJ82*$D82*$E82*$F82*$I82*$BK$11</f>
        <v>0</v>
      </c>
      <c r="BL82" s="55">
        <v>0</v>
      </c>
      <c r="BM82" s="56">
        <f t="shared" ref="BM82:BM99" si="294">BL82*$D82*$E82*$F82*$I82*$BM$11</f>
        <v>0</v>
      </c>
      <c r="BN82" s="114">
        <v>0</v>
      </c>
      <c r="BO82" s="56">
        <f t="shared" ref="BO82:BO99" si="295">BN82*$D82*$E82*$F82*$I82*$BO$11</f>
        <v>0</v>
      </c>
      <c r="BP82" s="57">
        <v>0</v>
      </c>
      <c r="BQ82" s="56">
        <f t="shared" ref="BQ82:BQ99" si="296">BP82*$D82*$E82*$F82*$I82*$BQ$11</f>
        <v>0</v>
      </c>
      <c r="BR82" s="55">
        <v>0</v>
      </c>
      <c r="BS82" s="56">
        <f t="shared" ref="BS82:BS99" si="297">BR82*$D82*$E82*$F82*$I82*$BS$11</f>
        <v>0</v>
      </c>
      <c r="BT82" s="55">
        <v>0</v>
      </c>
      <c r="BU82" s="56">
        <f t="shared" ref="BU82:BU99" si="298">BT82*$D82*$E82*$F82*$I82*$BU$11</f>
        <v>0</v>
      </c>
      <c r="BV82" s="55">
        <v>0</v>
      </c>
      <c r="BW82" s="56">
        <f t="shared" ref="BW82:BW99" si="299">BV82*$D82*$E82*$F82*$I82*$BW$11</f>
        <v>0</v>
      </c>
      <c r="BX82" s="55"/>
      <c r="BY82" s="56">
        <f t="shared" ref="BY82:BY99" si="300">BX82*$D82*$E82*$F82*$I82*$BY$11</f>
        <v>0</v>
      </c>
      <c r="BZ82" s="57">
        <v>0</v>
      </c>
      <c r="CA82" s="56">
        <f t="shared" ref="CA82:CA99" si="301">BZ82*$D82*$E82*$F82*$I82*$CA$11</f>
        <v>0</v>
      </c>
      <c r="CB82" s="57">
        <v>0</v>
      </c>
      <c r="CC82" s="56">
        <f t="shared" ref="CC82:CC99" si="302">CB82*$D82*$E82*$F82*$I82*$CC$11</f>
        <v>0</v>
      </c>
      <c r="CD82" s="55">
        <v>0</v>
      </c>
      <c r="CE82" s="56">
        <f t="shared" ref="CE82:CE99" si="303">CD82*$D82*$E82*$F82*$I82*$CE$11</f>
        <v>0</v>
      </c>
      <c r="CF82" s="57">
        <v>0</v>
      </c>
      <c r="CG82" s="56">
        <f t="shared" ref="CG82:CG99" si="304">CF82*$D82*$E82*$F82*$I82*$CG$11</f>
        <v>0</v>
      </c>
      <c r="CH82" s="57"/>
      <c r="CI82" s="56">
        <f t="shared" ref="CI82:CI99" si="305">CH82*$D82*$E82*$F82*$I82*$CI$11</f>
        <v>0</v>
      </c>
      <c r="CJ82" s="55"/>
      <c r="CK82" s="56">
        <f t="shared" ref="CK82:CK99" si="306">CJ82*$D82*$E82*$F82*$I82*$CK$11</f>
        <v>0</v>
      </c>
      <c r="CL82" s="57">
        <v>0</v>
      </c>
      <c r="CM82" s="56">
        <f t="shared" ref="CM82:CM99" si="307">CL82*$D82*$E82*$F82*$I82*$CM$11</f>
        <v>0</v>
      </c>
      <c r="CN82" s="55">
        <v>0</v>
      </c>
      <c r="CO82" s="56">
        <f t="shared" ref="CO82:CO99" si="308">CN82*$D82*$E82*$F82*$J82*$CO$11</f>
        <v>0</v>
      </c>
      <c r="CP82" s="55">
        <v>0</v>
      </c>
      <c r="CQ82" s="56">
        <f t="shared" ref="CQ82:CQ99" si="309">CP82*$D82*$E82*$F82*$K82*$CQ$11</f>
        <v>0</v>
      </c>
      <c r="CR82" s="56"/>
      <c r="CS82" s="56">
        <f t="shared" ref="CS82:CS99" si="310">CR82*D82*E82*F82</f>
        <v>0</v>
      </c>
      <c r="CT82" s="64">
        <f t="shared" ref="CT82:CU99" si="311">SUM(N82+L82+X82+P82+R82+Z82+V82+T82+AB82+AF82+AD82+AH82+AJ82+AN82+BJ82+BP82+AL82+AX82+AZ82+CB82+CD82+BZ82+CF82+CH82+BT82+BV82+AP82+AR82+AT82+AV82+BL82+BN82+BR82+BB82+BD82+BF82+BH82+BX82+CJ82+CL82+CN82+CP82+CR82)</f>
        <v>0</v>
      </c>
      <c r="CU82" s="64">
        <f t="shared" si="311"/>
        <v>0</v>
      </c>
    </row>
    <row r="83" spans="1:99" s="1" customFormat="1" ht="15.75" x14ac:dyDescent="0.25">
      <c r="A83" s="35"/>
      <c r="B83" s="35">
        <v>47</v>
      </c>
      <c r="C83" s="49" t="s">
        <v>182</v>
      </c>
      <c r="D83" s="50">
        <v>11480</v>
      </c>
      <c r="E83" s="51">
        <v>4.0199999999999996</v>
      </c>
      <c r="F83" s="52">
        <v>1</v>
      </c>
      <c r="G83" s="53"/>
      <c r="H83" s="50">
        <v>1.4</v>
      </c>
      <c r="I83" s="50">
        <v>1.68</v>
      </c>
      <c r="J83" s="50">
        <v>2.23</v>
      </c>
      <c r="K83" s="54">
        <v>2.57</v>
      </c>
      <c r="L83" s="55">
        <v>0</v>
      </c>
      <c r="M83" s="56">
        <f t="shared" si="270"/>
        <v>0</v>
      </c>
      <c r="N83" s="57">
        <v>0</v>
      </c>
      <c r="O83" s="56">
        <f t="shared" ref="O83:O146" si="312">SUM(N83*$D83*$E83*$F83*$H83*$O$11)</f>
        <v>0</v>
      </c>
      <c r="P83" s="57"/>
      <c r="Q83" s="56">
        <f t="shared" si="271"/>
        <v>0</v>
      </c>
      <c r="R83" s="55">
        <v>55</v>
      </c>
      <c r="S83" s="56">
        <f t="shared" si="272"/>
        <v>3553519.1999999993</v>
      </c>
      <c r="T83" s="57">
        <v>0</v>
      </c>
      <c r="U83" s="56">
        <f t="shared" si="273"/>
        <v>0</v>
      </c>
      <c r="V83" s="55"/>
      <c r="W83" s="58">
        <f t="shared" si="274"/>
        <v>0</v>
      </c>
      <c r="X83" s="59"/>
      <c r="Y83" s="56">
        <f t="shared" ref="Y83:Y146" si="313">SUM(X83*$D83*$E83*$F83*$H83*$Y$11)</f>
        <v>0</v>
      </c>
      <c r="Z83" s="55">
        <v>0</v>
      </c>
      <c r="AA83" s="56">
        <f t="shared" si="275"/>
        <v>0</v>
      </c>
      <c r="AB83" s="57">
        <v>0</v>
      </c>
      <c r="AC83" s="56">
        <f t="shared" si="276"/>
        <v>0</v>
      </c>
      <c r="AD83" s="57">
        <v>0</v>
      </c>
      <c r="AE83" s="56">
        <f t="shared" si="277"/>
        <v>0</v>
      </c>
      <c r="AF83" s="123">
        <v>0</v>
      </c>
      <c r="AG83" s="56">
        <f t="shared" si="278"/>
        <v>0</v>
      </c>
      <c r="AH83" s="55">
        <v>0</v>
      </c>
      <c r="AI83" s="56">
        <f t="shared" si="279"/>
        <v>0</v>
      </c>
      <c r="AJ83" s="61"/>
      <c r="AK83" s="56">
        <f t="shared" si="280"/>
        <v>0</v>
      </c>
      <c r="AL83" s="55"/>
      <c r="AM83" s="58">
        <f t="shared" si="281"/>
        <v>0</v>
      </c>
      <c r="AN83" s="57">
        <v>0</v>
      </c>
      <c r="AO83" s="56">
        <f t="shared" si="282"/>
        <v>0</v>
      </c>
      <c r="AP83" s="57">
        <v>0</v>
      </c>
      <c r="AQ83" s="56">
        <f t="shared" si="283"/>
        <v>0</v>
      </c>
      <c r="AR83" s="57"/>
      <c r="AS83" s="56">
        <f t="shared" si="284"/>
        <v>0</v>
      </c>
      <c r="AT83" s="57"/>
      <c r="AU83" s="56">
        <f t="shared" si="285"/>
        <v>0</v>
      </c>
      <c r="AV83" s="57"/>
      <c r="AW83" s="56">
        <f t="shared" si="286"/>
        <v>0</v>
      </c>
      <c r="AX83" s="55">
        <v>0</v>
      </c>
      <c r="AY83" s="56">
        <f t="shared" si="287"/>
        <v>0</v>
      </c>
      <c r="AZ83" s="57">
        <v>0</v>
      </c>
      <c r="BA83" s="56">
        <f t="shared" si="288"/>
        <v>0</v>
      </c>
      <c r="BB83" s="57">
        <v>0</v>
      </c>
      <c r="BC83" s="56">
        <f t="shared" si="289"/>
        <v>0</v>
      </c>
      <c r="BD83" s="57">
        <v>0</v>
      </c>
      <c r="BE83" s="56">
        <f t="shared" si="290"/>
        <v>0</v>
      </c>
      <c r="BF83" s="57">
        <v>0</v>
      </c>
      <c r="BG83" s="56">
        <f t="shared" si="291"/>
        <v>0</v>
      </c>
      <c r="BH83" s="57"/>
      <c r="BI83" s="56">
        <f t="shared" si="292"/>
        <v>0</v>
      </c>
      <c r="BJ83" s="57">
        <v>0</v>
      </c>
      <c r="BK83" s="56">
        <f t="shared" si="293"/>
        <v>0</v>
      </c>
      <c r="BL83" s="55">
        <v>0</v>
      </c>
      <c r="BM83" s="56">
        <f t="shared" si="294"/>
        <v>0</v>
      </c>
      <c r="BN83" s="114">
        <v>0</v>
      </c>
      <c r="BO83" s="56">
        <f t="shared" si="295"/>
        <v>0</v>
      </c>
      <c r="BP83" s="57">
        <v>0</v>
      </c>
      <c r="BQ83" s="56">
        <f t="shared" si="296"/>
        <v>0</v>
      </c>
      <c r="BR83" s="55">
        <v>0</v>
      </c>
      <c r="BS83" s="56">
        <f t="shared" si="297"/>
        <v>0</v>
      </c>
      <c r="BT83" s="55">
        <v>0</v>
      </c>
      <c r="BU83" s="56">
        <f t="shared" si="298"/>
        <v>0</v>
      </c>
      <c r="BV83" s="55">
        <v>0</v>
      </c>
      <c r="BW83" s="56">
        <f t="shared" si="299"/>
        <v>0</v>
      </c>
      <c r="BX83" s="55"/>
      <c r="BY83" s="56">
        <f t="shared" si="300"/>
        <v>0</v>
      </c>
      <c r="BZ83" s="57">
        <v>0</v>
      </c>
      <c r="CA83" s="56">
        <f t="shared" si="301"/>
        <v>0</v>
      </c>
      <c r="CB83" s="57">
        <v>0</v>
      </c>
      <c r="CC83" s="56">
        <f t="shared" si="302"/>
        <v>0</v>
      </c>
      <c r="CD83" s="55">
        <v>0</v>
      </c>
      <c r="CE83" s="56">
        <f t="shared" si="303"/>
        <v>0</v>
      </c>
      <c r="CF83" s="57">
        <v>0</v>
      </c>
      <c r="CG83" s="56">
        <f t="shared" si="304"/>
        <v>0</v>
      </c>
      <c r="CH83" s="57"/>
      <c r="CI83" s="56">
        <f t="shared" si="305"/>
        <v>0</v>
      </c>
      <c r="CJ83" s="55"/>
      <c r="CK83" s="56">
        <f t="shared" si="306"/>
        <v>0</v>
      </c>
      <c r="CL83" s="57">
        <v>0</v>
      </c>
      <c r="CM83" s="56">
        <f t="shared" si="307"/>
        <v>0</v>
      </c>
      <c r="CN83" s="55">
        <v>0</v>
      </c>
      <c r="CO83" s="56">
        <f t="shared" si="308"/>
        <v>0</v>
      </c>
      <c r="CP83" s="55">
        <v>0</v>
      </c>
      <c r="CQ83" s="56">
        <f t="shared" si="309"/>
        <v>0</v>
      </c>
      <c r="CR83" s="56"/>
      <c r="CS83" s="56">
        <f t="shared" si="310"/>
        <v>0</v>
      </c>
      <c r="CT83" s="64">
        <f t="shared" si="311"/>
        <v>55</v>
      </c>
      <c r="CU83" s="64">
        <f t="shared" si="311"/>
        <v>3553519.1999999993</v>
      </c>
    </row>
    <row r="84" spans="1:99" s="1" customFormat="1" ht="15.75" x14ac:dyDescent="0.25">
      <c r="A84" s="35"/>
      <c r="B84" s="35">
        <v>48</v>
      </c>
      <c r="C84" s="49" t="s">
        <v>183</v>
      </c>
      <c r="D84" s="50">
        <v>11480</v>
      </c>
      <c r="E84" s="51">
        <v>6.42</v>
      </c>
      <c r="F84" s="52">
        <v>1</v>
      </c>
      <c r="G84" s="53"/>
      <c r="H84" s="50">
        <v>1.4</v>
      </c>
      <c r="I84" s="50">
        <v>1.68</v>
      </c>
      <c r="J84" s="50">
        <v>2.23</v>
      </c>
      <c r="K84" s="54">
        <v>2.57</v>
      </c>
      <c r="L84" s="55">
        <v>0</v>
      </c>
      <c r="M84" s="56">
        <f t="shared" si="270"/>
        <v>0</v>
      </c>
      <c r="N84" s="57">
        <v>0</v>
      </c>
      <c r="O84" s="56">
        <f t="shared" si="312"/>
        <v>0</v>
      </c>
      <c r="P84" s="57"/>
      <c r="Q84" s="56">
        <f t="shared" si="271"/>
        <v>0</v>
      </c>
      <c r="R84" s="55">
        <v>15</v>
      </c>
      <c r="S84" s="56">
        <f t="shared" si="272"/>
        <v>1547733.5999999999</v>
      </c>
      <c r="T84" s="57">
        <v>0</v>
      </c>
      <c r="U84" s="56">
        <f t="shared" si="273"/>
        <v>0</v>
      </c>
      <c r="V84" s="55"/>
      <c r="W84" s="58">
        <f t="shared" si="274"/>
        <v>0</v>
      </c>
      <c r="X84" s="59"/>
      <c r="Y84" s="56">
        <f t="shared" si="313"/>
        <v>0</v>
      </c>
      <c r="Z84" s="55">
        <v>0</v>
      </c>
      <c r="AA84" s="56">
        <f t="shared" si="275"/>
        <v>0</v>
      </c>
      <c r="AB84" s="57">
        <v>0</v>
      </c>
      <c r="AC84" s="56">
        <f t="shared" si="276"/>
        <v>0</v>
      </c>
      <c r="AD84" s="57">
        <v>0</v>
      </c>
      <c r="AE84" s="56">
        <f t="shared" si="277"/>
        <v>0</v>
      </c>
      <c r="AF84" s="123">
        <v>0</v>
      </c>
      <c r="AG84" s="56">
        <f t="shared" si="278"/>
        <v>0</v>
      </c>
      <c r="AH84" s="55">
        <v>0</v>
      </c>
      <c r="AI84" s="56">
        <f t="shared" si="279"/>
        <v>0</v>
      </c>
      <c r="AJ84" s="61"/>
      <c r="AK84" s="56">
        <f t="shared" si="280"/>
        <v>0</v>
      </c>
      <c r="AL84" s="55"/>
      <c r="AM84" s="58">
        <f t="shared" si="281"/>
        <v>0</v>
      </c>
      <c r="AN84" s="57">
        <v>0</v>
      </c>
      <c r="AO84" s="56">
        <f t="shared" si="282"/>
        <v>0</v>
      </c>
      <c r="AP84" s="57">
        <v>0</v>
      </c>
      <c r="AQ84" s="56">
        <f t="shared" si="283"/>
        <v>0</v>
      </c>
      <c r="AR84" s="57"/>
      <c r="AS84" s="56">
        <f t="shared" si="284"/>
        <v>0</v>
      </c>
      <c r="AT84" s="57"/>
      <c r="AU84" s="56">
        <f t="shared" si="285"/>
        <v>0</v>
      </c>
      <c r="AV84" s="57"/>
      <c r="AW84" s="56">
        <f t="shared" si="286"/>
        <v>0</v>
      </c>
      <c r="AX84" s="55">
        <v>0</v>
      </c>
      <c r="AY84" s="56">
        <f t="shared" si="287"/>
        <v>0</v>
      </c>
      <c r="AZ84" s="57">
        <v>0</v>
      </c>
      <c r="BA84" s="56">
        <f t="shared" si="288"/>
        <v>0</v>
      </c>
      <c r="BB84" s="57">
        <v>0</v>
      </c>
      <c r="BC84" s="56">
        <f t="shared" si="289"/>
        <v>0</v>
      </c>
      <c r="BD84" s="57">
        <v>0</v>
      </c>
      <c r="BE84" s="56">
        <f t="shared" si="290"/>
        <v>0</v>
      </c>
      <c r="BF84" s="57">
        <v>0</v>
      </c>
      <c r="BG84" s="56">
        <f t="shared" si="291"/>
        <v>0</v>
      </c>
      <c r="BH84" s="57"/>
      <c r="BI84" s="56">
        <f t="shared" si="292"/>
        <v>0</v>
      </c>
      <c r="BJ84" s="57">
        <v>0</v>
      </c>
      <c r="BK84" s="56">
        <f t="shared" si="293"/>
        <v>0</v>
      </c>
      <c r="BL84" s="55">
        <v>0</v>
      </c>
      <c r="BM84" s="56">
        <f t="shared" si="294"/>
        <v>0</v>
      </c>
      <c r="BN84" s="114">
        <v>0</v>
      </c>
      <c r="BO84" s="56">
        <f t="shared" si="295"/>
        <v>0</v>
      </c>
      <c r="BP84" s="57">
        <v>0</v>
      </c>
      <c r="BQ84" s="56">
        <f t="shared" si="296"/>
        <v>0</v>
      </c>
      <c r="BR84" s="55">
        <v>0</v>
      </c>
      <c r="BS84" s="56">
        <f t="shared" si="297"/>
        <v>0</v>
      </c>
      <c r="BT84" s="55">
        <v>0</v>
      </c>
      <c r="BU84" s="56">
        <f t="shared" si="298"/>
        <v>0</v>
      </c>
      <c r="BV84" s="55">
        <v>0</v>
      </c>
      <c r="BW84" s="56">
        <f t="shared" si="299"/>
        <v>0</v>
      </c>
      <c r="BX84" s="55"/>
      <c r="BY84" s="56">
        <f t="shared" si="300"/>
        <v>0</v>
      </c>
      <c r="BZ84" s="57">
        <v>0</v>
      </c>
      <c r="CA84" s="56">
        <f t="shared" si="301"/>
        <v>0</v>
      </c>
      <c r="CB84" s="57">
        <v>0</v>
      </c>
      <c r="CC84" s="56">
        <f t="shared" si="302"/>
        <v>0</v>
      </c>
      <c r="CD84" s="55">
        <v>0</v>
      </c>
      <c r="CE84" s="56">
        <f t="shared" si="303"/>
        <v>0</v>
      </c>
      <c r="CF84" s="57">
        <v>0</v>
      </c>
      <c r="CG84" s="56">
        <f t="shared" si="304"/>
        <v>0</v>
      </c>
      <c r="CH84" s="57"/>
      <c r="CI84" s="56">
        <f t="shared" si="305"/>
        <v>0</v>
      </c>
      <c r="CJ84" s="55"/>
      <c r="CK84" s="56">
        <f t="shared" si="306"/>
        <v>0</v>
      </c>
      <c r="CL84" s="57">
        <v>0</v>
      </c>
      <c r="CM84" s="56">
        <f t="shared" si="307"/>
        <v>0</v>
      </c>
      <c r="CN84" s="55">
        <v>0</v>
      </c>
      <c r="CO84" s="56">
        <f t="shared" si="308"/>
        <v>0</v>
      </c>
      <c r="CP84" s="55">
        <v>0</v>
      </c>
      <c r="CQ84" s="56">
        <f t="shared" si="309"/>
        <v>0</v>
      </c>
      <c r="CR84" s="56"/>
      <c r="CS84" s="56">
        <f t="shared" si="310"/>
        <v>0</v>
      </c>
      <c r="CT84" s="64">
        <f t="shared" si="311"/>
        <v>15</v>
      </c>
      <c r="CU84" s="64">
        <f t="shared" si="311"/>
        <v>1547733.5999999999</v>
      </c>
    </row>
    <row r="85" spans="1:99" s="1" customFormat="1" ht="30" x14ac:dyDescent="0.25">
      <c r="A85" s="35"/>
      <c r="B85" s="35">
        <v>49</v>
      </c>
      <c r="C85" s="79" t="s">
        <v>184</v>
      </c>
      <c r="D85" s="50">
        <v>11480</v>
      </c>
      <c r="E85" s="51">
        <v>2.35</v>
      </c>
      <c r="F85" s="52">
        <v>1</v>
      </c>
      <c r="G85" s="53"/>
      <c r="H85" s="50">
        <v>1.4</v>
      </c>
      <c r="I85" s="50">
        <v>1.68</v>
      </c>
      <c r="J85" s="50">
        <v>2.23</v>
      </c>
      <c r="K85" s="54">
        <v>2.57</v>
      </c>
      <c r="L85" s="55"/>
      <c r="M85" s="56">
        <f t="shared" si="270"/>
        <v>0</v>
      </c>
      <c r="N85" s="57"/>
      <c r="O85" s="56">
        <f t="shared" si="312"/>
        <v>0</v>
      </c>
      <c r="P85" s="57"/>
      <c r="Q85" s="56">
        <f t="shared" si="271"/>
        <v>0</v>
      </c>
      <c r="R85" s="55"/>
      <c r="S85" s="56">
        <f t="shared" si="272"/>
        <v>0</v>
      </c>
      <c r="T85" s="57"/>
      <c r="U85" s="56">
        <f t="shared" si="273"/>
        <v>0</v>
      </c>
      <c r="V85" s="55"/>
      <c r="W85" s="58">
        <f t="shared" si="274"/>
        <v>0</v>
      </c>
      <c r="X85" s="59"/>
      <c r="Y85" s="56">
        <f t="shared" si="313"/>
        <v>0</v>
      </c>
      <c r="Z85" s="55"/>
      <c r="AA85" s="56">
        <f t="shared" si="275"/>
        <v>0</v>
      </c>
      <c r="AB85" s="57"/>
      <c r="AC85" s="56">
        <f t="shared" si="276"/>
        <v>0</v>
      </c>
      <c r="AD85" s="57"/>
      <c r="AE85" s="56">
        <f t="shared" si="277"/>
        <v>0</v>
      </c>
      <c r="AF85" s="123"/>
      <c r="AG85" s="56">
        <f t="shared" si="278"/>
        <v>0</v>
      </c>
      <c r="AH85" s="55"/>
      <c r="AI85" s="56">
        <f t="shared" si="279"/>
        <v>0</v>
      </c>
      <c r="AJ85" s="61"/>
      <c r="AK85" s="56">
        <f t="shared" si="280"/>
        <v>0</v>
      </c>
      <c r="AL85" s="55"/>
      <c r="AM85" s="58">
        <f t="shared" si="281"/>
        <v>0</v>
      </c>
      <c r="AN85" s="57"/>
      <c r="AO85" s="56">
        <f t="shared" si="282"/>
        <v>0</v>
      </c>
      <c r="AP85" s="57"/>
      <c r="AQ85" s="56">
        <f t="shared" si="283"/>
        <v>0</v>
      </c>
      <c r="AR85" s="57"/>
      <c r="AS85" s="56">
        <f t="shared" si="284"/>
        <v>0</v>
      </c>
      <c r="AT85" s="57"/>
      <c r="AU85" s="56">
        <f t="shared" si="285"/>
        <v>0</v>
      </c>
      <c r="AV85" s="57"/>
      <c r="AW85" s="56">
        <f t="shared" si="286"/>
        <v>0</v>
      </c>
      <c r="AX85" s="55"/>
      <c r="AY85" s="56">
        <f t="shared" si="287"/>
        <v>0</v>
      </c>
      <c r="AZ85" s="57"/>
      <c r="BA85" s="56">
        <f t="shared" si="288"/>
        <v>0</v>
      </c>
      <c r="BB85" s="57"/>
      <c r="BC85" s="56">
        <f t="shared" si="289"/>
        <v>0</v>
      </c>
      <c r="BD85" s="57"/>
      <c r="BE85" s="56">
        <f t="shared" si="290"/>
        <v>0</v>
      </c>
      <c r="BF85" s="57"/>
      <c r="BG85" s="56">
        <f t="shared" si="291"/>
        <v>0</v>
      </c>
      <c r="BH85" s="57"/>
      <c r="BI85" s="56">
        <f t="shared" si="292"/>
        <v>0</v>
      </c>
      <c r="BJ85" s="57"/>
      <c r="BK85" s="56">
        <f t="shared" si="293"/>
        <v>0</v>
      </c>
      <c r="BL85" s="55"/>
      <c r="BM85" s="56">
        <f t="shared" si="294"/>
        <v>0</v>
      </c>
      <c r="BN85" s="114"/>
      <c r="BO85" s="56">
        <f t="shared" si="295"/>
        <v>0</v>
      </c>
      <c r="BP85" s="57"/>
      <c r="BQ85" s="56">
        <f t="shared" si="296"/>
        <v>0</v>
      </c>
      <c r="BR85" s="55"/>
      <c r="BS85" s="56">
        <f t="shared" si="297"/>
        <v>0</v>
      </c>
      <c r="BT85" s="55"/>
      <c r="BU85" s="56">
        <f t="shared" si="298"/>
        <v>0</v>
      </c>
      <c r="BV85" s="55"/>
      <c r="BW85" s="56">
        <f t="shared" si="299"/>
        <v>0</v>
      </c>
      <c r="BX85" s="55"/>
      <c r="BY85" s="56">
        <f t="shared" si="300"/>
        <v>0</v>
      </c>
      <c r="BZ85" s="57"/>
      <c r="CA85" s="56">
        <f t="shared" si="301"/>
        <v>0</v>
      </c>
      <c r="CB85" s="57"/>
      <c r="CC85" s="56">
        <f t="shared" si="302"/>
        <v>0</v>
      </c>
      <c r="CD85" s="55"/>
      <c r="CE85" s="56">
        <f t="shared" si="303"/>
        <v>0</v>
      </c>
      <c r="CF85" s="57"/>
      <c r="CG85" s="56">
        <f t="shared" si="304"/>
        <v>0</v>
      </c>
      <c r="CH85" s="57"/>
      <c r="CI85" s="56">
        <f t="shared" si="305"/>
        <v>0</v>
      </c>
      <c r="CJ85" s="55"/>
      <c r="CK85" s="56">
        <f t="shared" si="306"/>
        <v>0</v>
      </c>
      <c r="CL85" s="57"/>
      <c r="CM85" s="56">
        <f t="shared" si="307"/>
        <v>0</v>
      </c>
      <c r="CN85" s="55"/>
      <c r="CO85" s="56">
        <f t="shared" si="308"/>
        <v>0</v>
      </c>
      <c r="CP85" s="55"/>
      <c r="CQ85" s="56">
        <f t="shared" si="309"/>
        <v>0</v>
      </c>
      <c r="CR85" s="56"/>
      <c r="CS85" s="56">
        <f t="shared" si="310"/>
        <v>0</v>
      </c>
      <c r="CT85" s="64">
        <f t="shared" si="311"/>
        <v>0</v>
      </c>
      <c r="CU85" s="64">
        <f t="shared" si="311"/>
        <v>0</v>
      </c>
    </row>
    <row r="86" spans="1:99" s="1" customFormat="1" ht="30" x14ac:dyDescent="0.25">
      <c r="A86" s="35"/>
      <c r="B86" s="35">
        <v>50</v>
      </c>
      <c r="C86" s="79" t="s">
        <v>185</v>
      </c>
      <c r="D86" s="50">
        <v>11480</v>
      </c>
      <c r="E86" s="51">
        <v>2.48</v>
      </c>
      <c r="F86" s="159">
        <v>1</v>
      </c>
      <c r="G86" s="159"/>
      <c r="H86" s="50">
        <v>1.4</v>
      </c>
      <c r="I86" s="50">
        <v>1.68</v>
      </c>
      <c r="J86" s="50">
        <v>2.23</v>
      </c>
      <c r="K86" s="54">
        <v>2.57</v>
      </c>
      <c r="L86" s="55"/>
      <c r="M86" s="56">
        <f t="shared" si="270"/>
        <v>0</v>
      </c>
      <c r="N86" s="57"/>
      <c r="O86" s="56">
        <f t="shared" si="312"/>
        <v>0</v>
      </c>
      <c r="P86" s="57"/>
      <c r="Q86" s="56">
        <f t="shared" si="271"/>
        <v>0</v>
      </c>
      <c r="R86" s="55"/>
      <c r="S86" s="56">
        <f t="shared" si="272"/>
        <v>0</v>
      </c>
      <c r="T86" s="57"/>
      <c r="U86" s="56">
        <f t="shared" si="273"/>
        <v>0</v>
      </c>
      <c r="V86" s="55"/>
      <c r="W86" s="58">
        <f t="shared" si="274"/>
        <v>0</v>
      </c>
      <c r="X86" s="59"/>
      <c r="Y86" s="56">
        <f t="shared" si="313"/>
        <v>0</v>
      </c>
      <c r="Z86" s="55"/>
      <c r="AA86" s="56">
        <f t="shared" si="275"/>
        <v>0</v>
      </c>
      <c r="AB86" s="57"/>
      <c r="AC86" s="56">
        <f t="shared" si="276"/>
        <v>0</v>
      </c>
      <c r="AD86" s="57"/>
      <c r="AE86" s="56">
        <f t="shared" si="277"/>
        <v>0</v>
      </c>
      <c r="AF86" s="123"/>
      <c r="AG86" s="56">
        <f t="shared" si="278"/>
        <v>0</v>
      </c>
      <c r="AH86" s="55"/>
      <c r="AI86" s="56">
        <f t="shared" si="279"/>
        <v>0</v>
      </c>
      <c r="AJ86" s="61"/>
      <c r="AK86" s="56">
        <f t="shared" si="280"/>
        <v>0</v>
      </c>
      <c r="AL86" s="55"/>
      <c r="AM86" s="58">
        <f t="shared" si="281"/>
        <v>0</v>
      </c>
      <c r="AN86" s="57"/>
      <c r="AO86" s="56">
        <f t="shared" si="282"/>
        <v>0</v>
      </c>
      <c r="AP86" s="57"/>
      <c r="AQ86" s="56">
        <f t="shared" si="283"/>
        <v>0</v>
      </c>
      <c r="AR86" s="57"/>
      <c r="AS86" s="56">
        <f t="shared" si="284"/>
        <v>0</v>
      </c>
      <c r="AT86" s="57"/>
      <c r="AU86" s="56">
        <f t="shared" si="285"/>
        <v>0</v>
      </c>
      <c r="AV86" s="57"/>
      <c r="AW86" s="56">
        <f t="shared" si="286"/>
        <v>0</v>
      </c>
      <c r="AX86" s="55"/>
      <c r="AY86" s="56">
        <f t="shared" si="287"/>
        <v>0</v>
      </c>
      <c r="AZ86" s="57"/>
      <c r="BA86" s="56">
        <f t="shared" si="288"/>
        <v>0</v>
      </c>
      <c r="BB86" s="57"/>
      <c r="BC86" s="56">
        <f t="shared" si="289"/>
        <v>0</v>
      </c>
      <c r="BD86" s="57"/>
      <c r="BE86" s="56">
        <f t="shared" si="290"/>
        <v>0</v>
      </c>
      <c r="BF86" s="57"/>
      <c r="BG86" s="56">
        <f t="shared" si="291"/>
        <v>0</v>
      </c>
      <c r="BH86" s="57"/>
      <c r="BI86" s="56">
        <f t="shared" si="292"/>
        <v>0</v>
      </c>
      <c r="BJ86" s="57"/>
      <c r="BK86" s="56">
        <f t="shared" si="293"/>
        <v>0</v>
      </c>
      <c r="BL86" s="55"/>
      <c r="BM86" s="56">
        <f t="shared" si="294"/>
        <v>0</v>
      </c>
      <c r="BN86" s="114"/>
      <c r="BO86" s="56">
        <f t="shared" si="295"/>
        <v>0</v>
      </c>
      <c r="BP86" s="57"/>
      <c r="BQ86" s="56">
        <f t="shared" si="296"/>
        <v>0</v>
      </c>
      <c r="BR86" s="55"/>
      <c r="BS86" s="56">
        <f t="shared" si="297"/>
        <v>0</v>
      </c>
      <c r="BT86" s="55"/>
      <c r="BU86" s="56">
        <f t="shared" si="298"/>
        <v>0</v>
      </c>
      <c r="BV86" s="55"/>
      <c r="BW86" s="56">
        <f t="shared" si="299"/>
        <v>0</v>
      </c>
      <c r="BX86" s="55"/>
      <c r="BY86" s="56">
        <f t="shared" si="300"/>
        <v>0</v>
      </c>
      <c r="BZ86" s="57"/>
      <c r="CA86" s="56">
        <f t="shared" si="301"/>
        <v>0</v>
      </c>
      <c r="CB86" s="57"/>
      <c r="CC86" s="56">
        <f t="shared" si="302"/>
        <v>0</v>
      </c>
      <c r="CD86" s="55"/>
      <c r="CE86" s="56">
        <f t="shared" si="303"/>
        <v>0</v>
      </c>
      <c r="CF86" s="57"/>
      <c r="CG86" s="56">
        <f t="shared" si="304"/>
        <v>0</v>
      </c>
      <c r="CH86" s="57"/>
      <c r="CI86" s="56">
        <f t="shared" si="305"/>
        <v>0</v>
      </c>
      <c r="CJ86" s="55"/>
      <c r="CK86" s="56">
        <f t="shared" si="306"/>
        <v>0</v>
      </c>
      <c r="CL86" s="57"/>
      <c r="CM86" s="56">
        <f t="shared" si="307"/>
        <v>0</v>
      </c>
      <c r="CN86" s="55"/>
      <c r="CO86" s="56">
        <f t="shared" si="308"/>
        <v>0</v>
      </c>
      <c r="CP86" s="55"/>
      <c r="CQ86" s="56">
        <f t="shared" si="309"/>
        <v>0</v>
      </c>
      <c r="CR86" s="56"/>
      <c r="CS86" s="56">
        <f t="shared" si="310"/>
        <v>0</v>
      </c>
      <c r="CT86" s="64">
        <f t="shared" si="311"/>
        <v>0</v>
      </c>
      <c r="CU86" s="64">
        <f t="shared" si="311"/>
        <v>0</v>
      </c>
    </row>
    <row r="87" spans="1:99" s="6" customFormat="1" ht="45.75" customHeight="1" x14ac:dyDescent="0.25">
      <c r="A87" s="100"/>
      <c r="B87" s="35">
        <v>51</v>
      </c>
      <c r="C87" s="79" t="s">
        <v>186</v>
      </c>
      <c r="D87" s="50">
        <v>11480</v>
      </c>
      <c r="E87" s="51">
        <v>0.4</v>
      </c>
      <c r="F87" s="101">
        <v>1</v>
      </c>
      <c r="G87" s="102"/>
      <c r="H87" s="50">
        <v>1.4</v>
      </c>
      <c r="I87" s="50">
        <v>1.68</v>
      </c>
      <c r="J87" s="50">
        <v>2.23</v>
      </c>
      <c r="K87" s="54">
        <v>2.57</v>
      </c>
      <c r="L87" s="55"/>
      <c r="M87" s="56">
        <f t="shared" si="270"/>
        <v>0</v>
      </c>
      <c r="N87" s="57"/>
      <c r="O87" s="56">
        <f t="shared" si="312"/>
        <v>0</v>
      </c>
      <c r="P87" s="57">
        <v>95</v>
      </c>
      <c r="Q87" s="56">
        <f t="shared" si="271"/>
        <v>610736</v>
      </c>
      <c r="R87" s="55"/>
      <c r="S87" s="56">
        <f t="shared" si="272"/>
        <v>0</v>
      </c>
      <c r="T87" s="57"/>
      <c r="U87" s="56">
        <f t="shared" si="273"/>
        <v>0</v>
      </c>
      <c r="V87" s="55"/>
      <c r="W87" s="58">
        <f t="shared" si="274"/>
        <v>0</v>
      </c>
      <c r="X87" s="59"/>
      <c r="Y87" s="56">
        <f t="shared" si="313"/>
        <v>0</v>
      </c>
      <c r="Z87" s="55"/>
      <c r="AA87" s="56">
        <f t="shared" si="275"/>
        <v>0</v>
      </c>
      <c r="AB87" s="57"/>
      <c r="AC87" s="56">
        <f t="shared" si="276"/>
        <v>0</v>
      </c>
      <c r="AD87" s="57">
        <v>4</v>
      </c>
      <c r="AE87" s="56">
        <f t="shared" si="277"/>
        <v>25715.199999999997</v>
      </c>
      <c r="AF87" s="123">
        <v>2</v>
      </c>
      <c r="AG87" s="56">
        <f t="shared" si="278"/>
        <v>15429.119999999999</v>
      </c>
      <c r="AH87" s="55"/>
      <c r="AI87" s="56">
        <f t="shared" si="279"/>
        <v>0</v>
      </c>
      <c r="AJ87" s="61"/>
      <c r="AK87" s="56">
        <f t="shared" si="280"/>
        <v>0</v>
      </c>
      <c r="AL87" s="55"/>
      <c r="AM87" s="58">
        <f t="shared" si="281"/>
        <v>0</v>
      </c>
      <c r="AN87" s="57"/>
      <c r="AO87" s="56">
        <f t="shared" si="282"/>
        <v>0</v>
      </c>
      <c r="AP87" s="57"/>
      <c r="AQ87" s="56">
        <f t="shared" si="283"/>
        <v>0</v>
      </c>
      <c r="AR87" s="57"/>
      <c r="AS87" s="56">
        <f t="shared" si="284"/>
        <v>0</v>
      </c>
      <c r="AT87" s="57"/>
      <c r="AU87" s="56">
        <f t="shared" si="285"/>
        <v>0</v>
      </c>
      <c r="AV87" s="57">
        <v>3</v>
      </c>
      <c r="AW87" s="56">
        <f t="shared" si="286"/>
        <v>19286.399999999998</v>
      </c>
      <c r="AX87" s="55"/>
      <c r="AY87" s="56">
        <f t="shared" si="287"/>
        <v>0</v>
      </c>
      <c r="AZ87" s="57">
        <v>2</v>
      </c>
      <c r="BA87" s="56">
        <f t="shared" si="288"/>
        <v>12857.599999999999</v>
      </c>
      <c r="BB87" s="57"/>
      <c r="BC87" s="56">
        <f t="shared" si="289"/>
        <v>0</v>
      </c>
      <c r="BD87" s="57"/>
      <c r="BE87" s="56">
        <f t="shared" si="290"/>
        <v>0</v>
      </c>
      <c r="BF87" s="57"/>
      <c r="BG87" s="56">
        <f t="shared" si="291"/>
        <v>0</v>
      </c>
      <c r="BH87" s="57"/>
      <c r="BI87" s="56">
        <f t="shared" si="292"/>
        <v>0</v>
      </c>
      <c r="BJ87" s="57"/>
      <c r="BK87" s="56">
        <f t="shared" si="293"/>
        <v>0</v>
      </c>
      <c r="BL87" s="55"/>
      <c r="BM87" s="56">
        <f t="shared" si="294"/>
        <v>0</v>
      </c>
      <c r="BN87" s="114"/>
      <c r="BO87" s="56">
        <f t="shared" si="295"/>
        <v>0</v>
      </c>
      <c r="BP87" s="63"/>
      <c r="BQ87" s="56">
        <f t="shared" si="296"/>
        <v>0</v>
      </c>
      <c r="BR87" s="55"/>
      <c r="BS87" s="56">
        <f t="shared" si="297"/>
        <v>0</v>
      </c>
      <c r="BT87" s="55"/>
      <c r="BU87" s="56">
        <f t="shared" si="298"/>
        <v>0</v>
      </c>
      <c r="BV87" s="55"/>
      <c r="BW87" s="56">
        <f t="shared" si="299"/>
        <v>0</v>
      </c>
      <c r="BX87" s="60"/>
      <c r="BY87" s="56">
        <f t="shared" si="300"/>
        <v>0</v>
      </c>
      <c r="BZ87" s="63">
        <v>3</v>
      </c>
      <c r="CA87" s="56">
        <f t="shared" si="301"/>
        <v>23143.68</v>
      </c>
      <c r="CB87" s="57"/>
      <c r="CC87" s="56">
        <f t="shared" si="302"/>
        <v>0</v>
      </c>
      <c r="CD87" s="55">
        <v>3</v>
      </c>
      <c r="CE87" s="56">
        <f t="shared" si="303"/>
        <v>23143.68</v>
      </c>
      <c r="CF87" s="57"/>
      <c r="CG87" s="56">
        <f t="shared" si="304"/>
        <v>0</v>
      </c>
      <c r="CH87" s="57"/>
      <c r="CI87" s="56">
        <f t="shared" si="305"/>
        <v>0</v>
      </c>
      <c r="CJ87" s="55"/>
      <c r="CK87" s="56">
        <f t="shared" si="306"/>
        <v>0</v>
      </c>
      <c r="CL87" s="57"/>
      <c r="CM87" s="56">
        <f t="shared" si="307"/>
        <v>0</v>
      </c>
      <c r="CN87" s="55"/>
      <c r="CO87" s="56">
        <f t="shared" si="308"/>
        <v>0</v>
      </c>
      <c r="CP87" s="60"/>
      <c r="CQ87" s="56">
        <f t="shared" si="309"/>
        <v>0</v>
      </c>
      <c r="CR87" s="56"/>
      <c r="CS87" s="56">
        <f t="shared" si="310"/>
        <v>0</v>
      </c>
      <c r="CT87" s="64">
        <f t="shared" si="311"/>
        <v>112</v>
      </c>
      <c r="CU87" s="64">
        <f t="shared" si="311"/>
        <v>730311.68000000005</v>
      </c>
    </row>
    <row r="88" spans="1:99" s="1" customFormat="1" ht="30" x14ac:dyDescent="0.25">
      <c r="A88" s="35"/>
      <c r="B88" s="35">
        <v>52</v>
      </c>
      <c r="C88" s="49" t="s">
        <v>187</v>
      </c>
      <c r="D88" s="50">
        <v>11480</v>
      </c>
      <c r="E88" s="51">
        <v>7.77</v>
      </c>
      <c r="F88" s="52">
        <v>1</v>
      </c>
      <c r="G88" s="53"/>
      <c r="H88" s="50">
        <v>1.4</v>
      </c>
      <c r="I88" s="50">
        <v>1.68</v>
      </c>
      <c r="J88" s="50">
        <v>2.23</v>
      </c>
      <c r="K88" s="54">
        <v>2.57</v>
      </c>
      <c r="L88" s="55">
        <v>0</v>
      </c>
      <c r="M88" s="56">
        <f t="shared" si="270"/>
        <v>0</v>
      </c>
      <c r="N88" s="57">
        <v>0</v>
      </c>
      <c r="O88" s="56">
        <f t="shared" si="312"/>
        <v>0</v>
      </c>
      <c r="P88" s="57"/>
      <c r="Q88" s="56">
        <f t="shared" si="271"/>
        <v>0</v>
      </c>
      <c r="R88" s="55">
        <v>0</v>
      </c>
      <c r="S88" s="56">
        <f t="shared" si="272"/>
        <v>0</v>
      </c>
      <c r="T88" s="57">
        <v>0</v>
      </c>
      <c r="U88" s="56">
        <f t="shared" si="273"/>
        <v>0</v>
      </c>
      <c r="V88" s="55"/>
      <c r="W88" s="58">
        <f t="shared" si="274"/>
        <v>0</v>
      </c>
      <c r="X88" s="59"/>
      <c r="Y88" s="56">
        <f t="shared" si="313"/>
        <v>0</v>
      </c>
      <c r="Z88" s="55">
        <v>0</v>
      </c>
      <c r="AA88" s="56">
        <f t="shared" si="275"/>
        <v>0</v>
      </c>
      <c r="AB88" s="57">
        <v>0</v>
      </c>
      <c r="AC88" s="56">
        <f t="shared" si="276"/>
        <v>0</v>
      </c>
      <c r="AD88" s="57">
        <v>0</v>
      </c>
      <c r="AE88" s="56">
        <f t="shared" si="277"/>
        <v>0</v>
      </c>
      <c r="AF88" s="123">
        <v>0</v>
      </c>
      <c r="AG88" s="56">
        <f t="shared" si="278"/>
        <v>0</v>
      </c>
      <c r="AH88" s="55">
        <v>0</v>
      </c>
      <c r="AI88" s="56">
        <f t="shared" si="279"/>
        <v>0</v>
      </c>
      <c r="AJ88" s="61"/>
      <c r="AK88" s="56">
        <f t="shared" si="280"/>
        <v>0</v>
      </c>
      <c r="AL88" s="55"/>
      <c r="AM88" s="58">
        <f t="shared" si="281"/>
        <v>0</v>
      </c>
      <c r="AN88" s="57">
        <v>0</v>
      </c>
      <c r="AO88" s="56">
        <f t="shared" si="282"/>
        <v>0</v>
      </c>
      <c r="AP88" s="57">
        <v>0</v>
      </c>
      <c r="AQ88" s="56">
        <f t="shared" si="283"/>
        <v>0</v>
      </c>
      <c r="AR88" s="57"/>
      <c r="AS88" s="56">
        <f t="shared" si="284"/>
        <v>0</v>
      </c>
      <c r="AT88" s="57"/>
      <c r="AU88" s="56">
        <f t="shared" si="285"/>
        <v>0</v>
      </c>
      <c r="AV88" s="57"/>
      <c r="AW88" s="56">
        <f t="shared" si="286"/>
        <v>0</v>
      </c>
      <c r="AX88" s="55">
        <v>0</v>
      </c>
      <c r="AY88" s="56">
        <f t="shared" si="287"/>
        <v>0</v>
      </c>
      <c r="AZ88" s="57">
        <v>0</v>
      </c>
      <c r="BA88" s="56">
        <f t="shared" si="288"/>
        <v>0</v>
      </c>
      <c r="BB88" s="57">
        <v>0</v>
      </c>
      <c r="BC88" s="56">
        <f t="shared" si="289"/>
        <v>0</v>
      </c>
      <c r="BD88" s="57">
        <v>0</v>
      </c>
      <c r="BE88" s="56">
        <f t="shared" si="290"/>
        <v>0</v>
      </c>
      <c r="BF88" s="57">
        <v>0</v>
      </c>
      <c r="BG88" s="56">
        <f t="shared" si="291"/>
        <v>0</v>
      </c>
      <c r="BH88" s="57"/>
      <c r="BI88" s="56">
        <f t="shared" si="292"/>
        <v>0</v>
      </c>
      <c r="BJ88" s="57">
        <v>0</v>
      </c>
      <c r="BK88" s="56">
        <f t="shared" si="293"/>
        <v>0</v>
      </c>
      <c r="BL88" s="55">
        <v>0</v>
      </c>
      <c r="BM88" s="56">
        <f t="shared" si="294"/>
        <v>0</v>
      </c>
      <c r="BN88" s="114">
        <v>0</v>
      </c>
      <c r="BO88" s="56">
        <f t="shared" si="295"/>
        <v>0</v>
      </c>
      <c r="BP88" s="57">
        <v>0</v>
      </c>
      <c r="BQ88" s="56">
        <f t="shared" si="296"/>
        <v>0</v>
      </c>
      <c r="BR88" s="55">
        <v>0</v>
      </c>
      <c r="BS88" s="56">
        <f t="shared" si="297"/>
        <v>0</v>
      </c>
      <c r="BT88" s="55">
        <v>0</v>
      </c>
      <c r="BU88" s="56">
        <f t="shared" si="298"/>
        <v>0</v>
      </c>
      <c r="BV88" s="55">
        <v>0</v>
      </c>
      <c r="BW88" s="56">
        <f t="shared" si="299"/>
        <v>0</v>
      </c>
      <c r="BX88" s="55"/>
      <c r="BY88" s="56">
        <f t="shared" si="300"/>
        <v>0</v>
      </c>
      <c r="BZ88" s="57">
        <v>0</v>
      </c>
      <c r="CA88" s="56">
        <f t="shared" si="301"/>
        <v>0</v>
      </c>
      <c r="CB88" s="57">
        <v>0</v>
      </c>
      <c r="CC88" s="56">
        <f t="shared" si="302"/>
        <v>0</v>
      </c>
      <c r="CD88" s="55">
        <v>0</v>
      </c>
      <c r="CE88" s="56">
        <f t="shared" si="303"/>
        <v>0</v>
      </c>
      <c r="CF88" s="57">
        <v>0</v>
      </c>
      <c r="CG88" s="56">
        <f t="shared" si="304"/>
        <v>0</v>
      </c>
      <c r="CH88" s="57"/>
      <c r="CI88" s="56">
        <f t="shared" si="305"/>
        <v>0</v>
      </c>
      <c r="CJ88" s="55"/>
      <c r="CK88" s="56">
        <f t="shared" si="306"/>
        <v>0</v>
      </c>
      <c r="CL88" s="57">
        <v>0</v>
      </c>
      <c r="CM88" s="56">
        <f t="shared" si="307"/>
        <v>0</v>
      </c>
      <c r="CN88" s="55">
        <v>0</v>
      </c>
      <c r="CO88" s="56">
        <f t="shared" si="308"/>
        <v>0</v>
      </c>
      <c r="CP88" s="55">
        <v>0</v>
      </c>
      <c r="CQ88" s="56">
        <f t="shared" si="309"/>
        <v>0</v>
      </c>
      <c r="CR88" s="56"/>
      <c r="CS88" s="56">
        <f t="shared" si="310"/>
        <v>0</v>
      </c>
      <c r="CT88" s="64">
        <f t="shared" si="311"/>
        <v>0</v>
      </c>
      <c r="CU88" s="64">
        <f t="shared" si="311"/>
        <v>0</v>
      </c>
    </row>
    <row r="89" spans="1:99" s="1" customFormat="1" ht="45" x14ac:dyDescent="0.25">
      <c r="A89" s="35"/>
      <c r="B89" s="35">
        <v>53</v>
      </c>
      <c r="C89" s="49" t="s">
        <v>188</v>
      </c>
      <c r="D89" s="50">
        <v>11480</v>
      </c>
      <c r="E89" s="51">
        <v>6.3</v>
      </c>
      <c r="F89" s="52">
        <v>1</v>
      </c>
      <c r="G89" s="53"/>
      <c r="H89" s="50">
        <v>1.4</v>
      </c>
      <c r="I89" s="50">
        <v>1.68</v>
      </c>
      <c r="J89" s="50">
        <v>2.23</v>
      </c>
      <c r="K89" s="54">
        <v>2.57</v>
      </c>
      <c r="L89" s="55">
        <v>0</v>
      </c>
      <c r="M89" s="56">
        <f t="shared" si="270"/>
        <v>0</v>
      </c>
      <c r="N89" s="57">
        <v>0</v>
      </c>
      <c r="O89" s="56">
        <f t="shared" si="312"/>
        <v>0</v>
      </c>
      <c r="P89" s="57"/>
      <c r="Q89" s="56">
        <f t="shared" si="271"/>
        <v>0</v>
      </c>
      <c r="R89" s="55">
        <v>4</v>
      </c>
      <c r="S89" s="56">
        <f t="shared" si="272"/>
        <v>405014.39999999997</v>
      </c>
      <c r="T89" s="57">
        <v>0</v>
      </c>
      <c r="U89" s="56">
        <f t="shared" si="273"/>
        <v>0</v>
      </c>
      <c r="V89" s="55"/>
      <c r="W89" s="58">
        <f t="shared" si="274"/>
        <v>0</v>
      </c>
      <c r="X89" s="59"/>
      <c r="Y89" s="56">
        <f t="shared" si="313"/>
        <v>0</v>
      </c>
      <c r="Z89" s="55">
        <v>0</v>
      </c>
      <c r="AA89" s="56">
        <f t="shared" si="275"/>
        <v>0</v>
      </c>
      <c r="AB89" s="57">
        <v>0</v>
      </c>
      <c r="AC89" s="56">
        <f t="shared" si="276"/>
        <v>0</v>
      </c>
      <c r="AD89" s="57">
        <v>0</v>
      </c>
      <c r="AE89" s="56">
        <f t="shared" si="277"/>
        <v>0</v>
      </c>
      <c r="AF89" s="123"/>
      <c r="AG89" s="56">
        <f t="shared" si="278"/>
        <v>0</v>
      </c>
      <c r="AH89" s="55">
        <v>0</v>
      </c>
      <c r="AI89" s="56">
        <f t="shared" si="279"/>
        <v>0</v>
      </c>
      <c r="AJ89" s="61"/>
      <c r="AK89" s="56">
        <f t="shared" si="280"/>
        <v>0</v>
      </c>
      <c r="AL89" s="55"/>
      <c r="AM89" s="58">
        <f t="shared" si="281"/>
        <v>0</v>
      </c>
      <c r="AN89" s="57">
        <v>0</v>
      </c>
      <c r="AO89" s="56">
        <f t="shared" si="282"/>
        <v>0</v>
      </c>
      <c r="AP89" s="57">
        <v>0</v>
      </c>
      <c r="AQ89" s="56">
        <f t="shared" si="283"/>
        <v>0</v>
      </c>
      <c r="AR89" s="57"/>
      <c r="AS89" s="56">
        <f t="shared" si="284"/>
        <v>0</v>
      </c>
      <c r="AT89" s="57"/>
      <c r="AU89" s="56">
        <f t="shared" si="285"/>
        <v>0</v>
      </c>
      <c r="AV89" s="57"/>
      <c r="AW89" s="56">
        <f t="shared" si="286"/>
        <v>0</v>
      </c>
      <c r="AX89" s="55">
        <v>0</v>
      </c>
      <c r="AY89" s="56">
        <f t="shared" si="287"/>
        <v>0</v>
      </c>
      <c r="AZ89" s="57">
        <v>0</v>
      </c>
      <c r="BA89" s="56">
        <f t="shared" si="288"/>
        <v>0</v>
      </c>
      <c r="BB89" s="57">
        <v>0</v>
      </c>
      <c r="BC89" s="56">
        <f t="shared" si="289"/>
        <v>0</v>
      </c>
      <c r="BD89" s="57">
        <v>0</v>
      </c>
      <c r="BE89" s="56">
        <f t="shared" si="290"/>
        <v>0</v>
      </c>
      <c r="BF89" s="57">
        <v>0</v>
      </c>
      <c r="BG89" s="56">
        <f t="shared" si="291"/>
        <v>0</v>
      </c>
      <c r="BH89" s="57"/>
      <c r="BI89" s="56">
        <f t="shared" si="292"/>
        <v>0</v>
      </c>
      <c r="BJ89" s="57">
        <v>0</v>
      </c>
      <c r="BK89" s="56">
        <f t="shared" si="293"/>
        <v>0</v>
      </c>
      <c r="BL89" s="55">
        <v>0</v>
      </c>
      <c r="BM89" s="56">
        <f t="shared" si="294"/>
        <v>0</v>
      </c>
      <c r="BN89" s="114">
        <v>0</v>
      </c>
      <c r="BO89" s="56">
        <f t="shared" si="295"/>
        <v>0</v>
      </c>
      <c r="BP89" s="57">
        <v>0</v>
      </c>
      <c r="BQ89" s="56">
        <f t="shared" si="296"/>
        <v>0</v>
      </c>
      <c r="BR89" s="55">
        <v>0</v>
      </c>
      <c r="BS89" s="56">
        <f t="shared" si="297"/>
        <v>0</v>
      </c>
      <c r="BT89" s="55">
        <v>0</v>
      </c>
      <c r="BU89" s="56">
        <f t="shared" si="298"/>
        <v>0</v>
      </c>
      <c r="BV89" s="55">
        <v>0</v>
      </c>
      <c r="BW89" s="56">
        <f t="shared" si="299"/>
        <v>0</v>
      </c>
      <c r="BX89" s="55"/>
      <c r="BY89" s="56">
        <f t="shared" si="300"/>
        <v>0</v>
      </c>
      <c r="BZ89" s="57">
        <v>0</v>
      </c>
      <c r="CA89" s="56">
        <f t="shared" si="301"/>
        <v>0</v>
      </c>
      <c r="CB89" s="57">
        <v>0</v>
      </c>
      <c r="CC89" s="56">
        <f t="shared" si="302"/>
        <v>0</v>
      </c>
      <c r="CD89" s="55">
        <v>0</v>
      </c>
      <c r="CE89" s="56">
        <f t="shared" si="303"/>
        <v>0</v>
      </c>
      <c r="CF89" s="57">
        <v>0</v>
      </c>
      <c r="CG89" s="56">
        <f t="shared" si="304"/>
        <v>0</v>
      </c>
      <c r="CH89" s="57"/>
      <c r="CI89" s="56">
        <f t="shared" si="305"/>
        <v>0</v>
      </c>
      <c r="CJ89" s="55"/>
      <c r="CK89" s="56">
        <f t="shared" si="306"/>
        <v>0</v>
      </c>
      <c r="CL89" s="57">
        <v>0</v>
      </c>
      <c r="CM89" s="56">
        <f t="shared" si="307"/>
        <v>0</v>
      </c>
      <c r="CN89" s="55">
        <v>0</v>
      </c>
      <c r="CO89" s="56">
        <f t="shared" si="308"/>
        <v>0</v>
      </c>
      <c r="CP89" s="55">
        <v>0</v>
      </c>
      <c r="CQ89" s="56">
        <f t="shared" si="309"/>
        <v>0</v>
      </c>
      <c r="CR89" s="56"/>
      <c r="CS89" s="56">
        <f t="shared" si="310"/>
        <v>0</v>
      </c>
      <c r="CT89" s="64">
        <f t="shared" si="311"/>
        <v>4</v>
      </c>
      <c r="CU89" s="64">
        <f t="shared" si="311"/>
        <v>405014.39999999997</v>
      </c>
    </row>
    <row r="90" spans="1:99" s="1" customFormat="1" ht="60" x14ac:dyDescent="0.25">
      <c r="A90" s="35"/>
      <c r="B90" s="35">
        <v>54</v>
      </c>
      <c r="C90" s="49" t="s">
        <v>189</v>
      </c>
      <c r="D90" s="50">
        <v>11480</v>
      </c>
      <c r="E90" s="51">
        <v>0.45</v>
      </c>
      <c r="F90" s="52">
        <v>1</v>
      </c>
      <c r="G90" s="53"/>
      <c r="H90" s="50">
        <v>1.4</v>
      </c>
      <c r="I90" s="50">
        <v>1.68</v>
      </c>
      <c r="J90" s="50">
        <v>2.23</v>
      </c>
      <c r="K90" s="54">
        <v>2.57</v>
      </c>
      <c r="L90" s="55"/>
      <c r="M90" s="56">
        <f t="shared" si="270"/>
        <v>0</v>
      </c>
      <c r="N90" s="57"/>
      <c r="O90" s="56">
        <f t="shared" si="312"/>
        <v>0</v>
      </c>
      <c r="P90" s="57"/>
      <c r="Q90" s="56">
        <f t="shared" si="271"/>
        <v>0</v>
      </c>
      <c r="R90" s="55">
        <v>200</v>
      </c>
      <c r="S90" s="56">
        <f t="shared" si="272"/>
        <v>1446480</v>
      </c>
      <c r="T90" s="57"/>
      <c r="U90" s="56">
        <f t="shared" si="273"/>
        <v>0</v>
      </c>
      <c r="V90" s="55"/>
      <c r="W90" s="58">
        <f t="shared" si="274"/>
        <v>0</v>
      </c>
      <c r="X90" s="59"/>
      <c r="Y90" s="56">
        <f t="shared" si="313"/>
        <v>0</v>
      </c>
      <c r="Z90" s="55"/>
      <c r="AA90" s="56">
        <f t="shared" si="275"/>
        <v>0</v>
      </c>
      <c r="AB90" s="57"/>
      <c r="AC90" s="56">
        <f t="shared" si="276"/>
        <v>0</v>
      </c>
      <c r="AD90" s="57"/>
      <c r="AE90" s="56">
        <f t="shared" si="277"/>
        <v>0</v>
      </c>
      <c r="AF90" s="123">
        <v>33</v>
      </c>
      <c r="AG90" s="56">
        <f t="shared" si="278"/>
        <v>286403.03999999998</v>
      </c>
      <c r="AH90" s="55"/>
      <c r="AI90" s="56">
        <f t="shared" si="279"/>
        <v>0</v>
      </c>
      <c r="AJ90" s="61"/>
      <c r="AK90" s="56">
        <f t="shared" si="280"/>
        <v>0</v>
      </c>
      <c r="AL90" s="55"/>
      <c r="AM90" s="58">
        <f t="shared" si="281"/>
        <v>0</v>
      </c>
      <c r="AN90" s="57"/>
      <c r="AO90" s="56">
        <f t="shared" si="282"/>
        <v>0</v>
      </c>
      <c r="AP90" s="57"/>
      <c r="AQ90" s="56">
        <f t="shared" si="283"/>
        <v>0</v>
      </c>
      <c r="AR90" s="57"/>
      <c r="AS90" s="56">
        <f t="shared" si="284"/>
        <v>0</v>
      </c>
      <c r="AT90" s="57"/>
      <c r="AU90" s="56">
        <f t="shared" si="285"/>
        <v>0</v>
      </c>
      <c r="AV90" s="57"/>
      <c r="AW90" s="56">
        <f t="shared" si="286"/>
        <v>0</v>
      </c>
      <c r="AX90" s="55"/>
      <c r="AY90" s="56">
        <f t="shared" si="287"/>
        <v>0</v>
      </c>
      <c r="AZ90" s="57"/>
      <c r="BA90" s="56">
        <f t="shared" si="288"/>
        <v>0</v>
      </c>
      <c r="BB90" s="57"/>
      <c r="BC90" s="56">
        <f t="shared" si="289"/>
        <v>0</v>
      </c>
      <c r="BD90" s="57"/>
      <c r="BE90" s="56">
        <f t="shared" si="290"/>
        <v>0</v>
      </c>
      <c r="BF90" s="57"/>
      <c r="BG90" s="56">
        <f t="shared" si="291"/>
        <v>0</v>
      </c>
      <c r="BH90" s="57"/>
      <c r="BI90" s="56">
        <f t="shared" si="292"/>
        <v>0</v>
      </c>
      <c r="BJ90" s="57"/>
      <c r="BK90" s="56">
        <f t="shared" si="293"/>
        <v>0</v>
      </c>
      <c r="BL90" s="55"/>
      <c r="BM90" s="56">
        <f t="shared" si="294"/>
        <v>0</v>
      </c>
      <c r="BN90" s="114"/>
      <c r="BO90" s="56">
        <f t="shared" si="295"/>
        <v>0</v>
      </c>
      <c r="BP90" s="57"/>
      <c r="BQ90" s="56">
        <f t="shared" si="296"/>
        <v>0</v>
      </c>
      <c r="BR90" s="55"/>
      <c r="BS90" s="56">
        <f t="shared" si="297"/>
        <v>0</v>
      </c>
      <c r="BT90" s="55"/>
      <c r="BU90" s="56">
        <f t="shared" si="298"/>
        <v>0</v>
      </c>
      <c r="BV90" s="55"/>
      <c r="BW90" s="56">
        <f t="shared" si="299"/>
        <v>0</v>
      </c>
      <c r="BX90" s="55"/>
      <c r="BY90" s="56">
        <f t="shared" si="300"/>
        <v>0</v>
      </c>
      <c r="BZ90" s="57"/>
      <c r="CA90" s="56">
        <f t="shared" si="301"/>
        <v>0</v>
      </c>
      <c r="CB90" s="57"/>
      <c r="CC90" s="56">
        <f t="shared" si="302"/>
        <v>0</v>
      </c>
      <c r="CD90" s="55"/>
      <c r="CE90" s="56">
        <f t="shared" si="303"/>
        <v>0</v>
      </c>
      <c r="CF90" s="57"/>
      <c r="CG90" s="56">
        <f t="shared" si="304"/>
        <v>0</v>
      </c>
      <c r="CH90" s="57"/>
      <c r="CI90" s="56">
        <f t="shared" si="305"/>
        <v>0</v>
      </c>
      <c r="CJ90" s="55"/>
      <c r="CK90" s="56">
        <f t="shared" si="306"/>
        <v>0</v>
      </c>
      <c r="CL90" s="57"/>
      <c r="CM90" s="56">
        <f t="shared" si="307"/>
        <v>0</v>
      </c>
      <c r="CN90" s="55"/>
      <c r="CO90" s="56">
        <f t="shared" si="308"/>
        <v>0</v>
      </c>
      <c r="CP90" s="55"/>
      <c r="CQ90" s="56">
        <f t="shared" si="309"/>
        <v>0</v>
      </c>
      <c r="CR90" s="56"/>
      <c r="CS90" s="56">
        <f t="shared" si="310"/>
        <v>0</v>
      </c>
      <c r="CT90" s="64">
        <f t="shared" si="311"/>
        <v>233</v>
      </c>
      <c r="CU90" s="64">
        <f t="shared" si="311"/>
        <v>1732883.04</v>
      </c>
    </row>
    <row r="91" spans="1:99" s="1" customFormat="1" ht="60" x14ac:dyDescent="0.25">
      <c r="A91" s="35"/>
      <c r="B91" s="35">
        <v>55</v>
      </c>
      <c r="C91" s="49" t="s">
        <v>190</v>
      </c>
      <c r="D91" s="50">
        <v>11480</v>
      </c>
      <c r="E91" s="51">
        <v>1.2</v>
      </c>
      <c r="F91" s="52">
        <v>1</v>
      </c>
      <c r="G91" s="53"/>
      <c r="H91" s="50">
        <v>1.4</v>
      </c>
      <c r="I91" s="50">
        <v>1.68</v>
      </c>
      <c r="J91" s="50">
        <v>2.23</v>
      </c>
      <c r="K91" s="54">
        <v>2.57</v>
      </c>
      <c r="L91" s="55"/>
      <c r="M91" s="56">
        <f t="shared" si="270"/>
        <v>0</v>
      </c>
      <c r="N91" s="57"/>
      <c r="O91" s="56">
        <f t="shared" si="312"/>
        <v>0</v>
      </c>
      <c r="P91" s="57"/>
      <c r="Q91" s="56">
        <f t="shared" si="271"/>
        <v>0</v>
      </c>
      <c r="R91" s="55">
        <v>30</v>
      </c>
      <c r="S91" s="56">
        <f t="shared" si="272"/>
        <v>578592</v>
      </c>
      <c r="T91" s="57"/>
      <c r="U91" s="56">
        <f t="shared" si="273"/>
        <v>0</v>
      </c>
      <c r="V91" s="55"/>
      <c r="W91" s="58">
        <f t="shared" si="274"/>
        <v>0</v>
      </c>
      <c r="X91" s="59"/>
      <c r="Y91" s="56">
        <f t="shared" si="313"/>
        <v>0</v>
      </c>
      <c r="Z91" s="55"/>
      <c r="AA91" s="56">
        <f t="shared" si="275"/>
        <v>0</v>
      </c>
      <c r="AB91" s="57"/>
      <c r="AC91" s="56">
        <f t="shared" si="276"/>
        <v>0</v>
      </c>
      <c r="AD91" s="57"/>
      <c r="AE91" s="56">
        <f t="shared" si="277"/>
        <v>0</v>
      </c>
      <c r="AF91" s="123">
        <v>26</v>
      </c>
      <c r="AG91" s="56">
        <f t="shared" si="278"/>
        <v>601735.67999999993</v>
      </c>
      <c r="AH91" s="55"/>
      <c r="AI91" s="56">
        <f t="shared" si="279"/>
        <v>0</v>
      </c>
      <c r="AJ91" s="61"/>
      <c r="AK91" s="56">
        <f t="shared" si="280"/>
        <v>0</v>
      </c>
      <c r="AL91" s="55"/>
      <c r="AM91" s="58">
        <f t="shared" si="281"/>
        <v>0</v>
      </c>
      <c r="AN91" s="57"/>
      <c r="AO91" s="56">
        <f t="shared" si="282"/>
        <v>0</v>
      </c>
      <c r="AP91" s="57"/>
      <c r="AQ91" s="56">
        <f t="shared" si="283"/>
        <v>0</v>
      </c>
      <c r="AR91" s="57"/>
      <c r="AS91" s="56">
        <f t="shared" si="284"/>
        <v>0</v>
      </c>
      <c r="AT91" s="57"/>
      <c r="AU91" s="56">
        <f t="shared" si="285"/>
        <v>0</v>
      </c>
      <c r="AV91" s="57"/>
      <c r="AW91" s="56">
        <f t="shared" si="286"/>
        <v>0</v>
      </c>
      <c r="AX91" s="55"/>
      <c r="AY91" s="56">
        <f t="shared" si="287"/>
        <v>0</v>
      </c>
      <c r="AZ91" s="57"/>
      <c r="BA91" s="56">
        <f t="shared" si="288"/>
        <v>0</v>
      </c>
      <c r="BB91" s="57"/>
      <c r="BC91" s="56">
        <f t="shared" si="289"/>
        <v>0</v>
      </c>
      <c r="BD91" s="57"/>
      <c r="BE91" s="56">
        <f t="shared" si="290"/>
        <v>0</v>
      </c>
      <c r="BF91" s="57"/>
      <c r="BG91" s="56">
        <f t="shared" si="291"/>
        <v>0</v>
      </c>
      <c r="BH91" s="57"/>
      <c r="BI91" s="56">
        <f t="shared" si="292"/>
        <v>0</v>
      </c>
      <c r="BJ91" s="57"/>
      <c r="BK91" s="56">
        <f t="shared" si="293"/>
        <v>0</v>
      </c>
      <c r="BL91" s="55"/>
      <c r="BM91" s="56">
        <f t="shared" si="294"/>
        <v>0</v>
      </c>
      <c r="BN91" s="114"/>
      <c r="BO91" s="56">
        <f t="shared" si="295"/>
        <v>0</v>
      </c>
      <c r="BP91" s="57"/>
      <c r="BQ91" s="56">
        <f t="shared" si="296"/>
        <v>0</v>
      </c>
      <c r="BR91" s="55"/>
      <c r="BS91" s="56">
        <f t="shared" si="297"/>
        <v>0</v>
      </c>
      <c r="BT91" s="55"/>
      <c r="BU91" s="56">
        <f t="shared" si="298"/>
        <v>0</v>
      </c>
      <c r="BV91" s="55"/>
      <c r="BW91" s="56">
        <f t="shared" si="299"/>
        <v>0</v>
      </c>
      <c r="BX91" s="55"/>
      <c r="BY91" s="56">
        <f t="shared" si="300"/>
        <v>0</v>
      </c>
      <c r="BZ91" s="57"/>
      <c r="CA91" s="56">
        <f t="shared" si="301"/>
        <v>0</v>
      </c>
      <c r="CB91" s="57"/>
      <c r="CC91" s="56">
        <f t="shared" si="302"/>
        <v>0</v>
      </c>
      <c r="CD91" s="55"/>
      <c r="CE91" s="56">
        <f t="shared" si="303"/>
        <v>0</v>
      </c>
      <c r="CF91" s="57"/>
      <c r="CG91" s="56">
        <f t="shared" si="304"/>
        <v>0</v>
      </c>
      <c r="CH91" s="57"/>
      <c r="CI91" s="56">
        <f t="shared" si="305"/>
        <v>0</v>
      </c>
      <c r="CJ91" s="55"/>
      <c r="CK91" s="56">
        <f t="shared" si="306"/>
        <v>0</v>
      </c>
      <c r="CL91" s="57"/>
      <c r="CM91" s="56">
        <f t="shared" si="307"/>
        <v>0</v>
      </c>
      <c r="CN91" s="55"/>
      <c r="CO91" s="56">
        <f t="shared" si="308"/>
        <v>0</v>
      </c>
      <c r="CP91" s="55"/>
      <c r="CQ91" s="56">
        <f t="shared" si="309"/>
        <v>0</v>
      </c>
      <c r="CR91" s="56"/>
      <c r="CS91" s="56">
        <f t="shared" si="310"/>
        <v>0</v>
      </c>
      <c r="CT91" s="64">
        <f t="shared" si="311"/>
        <v>56</v>
      </c>
      <c r="CU91" s="64">
        <f t="shared" si="311"/>
        <v>1180327.68</v>
      </c>
    </row>
    <row r="92" spans="1:99" s="1" customFormat="1" ht="60" x14ac:dyDescent="0.25">
      <c r="A92" s="35"/>
      <c r="B92" s="35">
        <v>56</v>
      </c>
      <c r="C92" s="49" t="s">
        <v>191</v>
      </c>
      <c r="D92" s="50">
        <v>11480</v>
      </c>
      <c r="E92" s="51">
        <v>2.19</v>
      </c>
      <c r="F92" s="52">
        <v>1</v>
      </c>
      <c r="G92" s="53"/>
      <c r="H92" s="50">
        <v>1.4</v>
      </c>
      <c r="I92" s="50">
        <v>1.68</v>
      </c>
      <c r="J92" s="50">
        <v>2.23</v>
      </c>
      <c r="K92" s="54">
        <v>2.57</v>
      </c>
      <c r="L92" s="55">
        <v>0</v>
      </c>
      <c r="M92" s="56">
        <f t="shared" si="270"/>
        <v>0</v>
      </c>
      <c r="N92" s="57">
        <v>0</v>
      </c>
      <c r="O92" s="56">
        <f t="shared" si="312"/>
        <v>0</v>
      </c>
      <c r="P92" s="57"/>
      <c r="Q92" s="56">
        <f t="shared" si="271"/>
        <v>0</v>
      </c>
      <c r="R92" s="55">
        <v>14</v>
      </c>
      <c r="S92" s="56">
        <f t="shared" si="272"/>
        <v>492767.51999999996</v>
      </c>
      <c r="T92" s="57">
        <v>0</v>
      </c>
      <c r="U92" s="56">
        <f t="shared" si="273"/>
        <v>0</v>
      </c>
      <c r="V92" s="55"/>
      <c r="W92" s="58">
        <f t="shared" si="274"/>
        <v>0</v>
      </c>
      <c r="X92" s="59"/>
      <c r="Y92" s="56">
        <f t="shared" si="313"/>
        <v>0</v>
      </c>
      <c r="Z92" s="55">
        <v>0</v>
      </c>
      <c r="AA92" s="56">
        <f t="shared" si="275"/>
        <v>0</v>
      </c>
      <c r="AB92" s="57">
        <v>0</v>
      </c>
      <c r="AC92" s="56">
        <f t="shared" si="276"/>
        <v>0</v>
      </c>
      <c r="AD92" s="57"/>
      <c r="AE92" s="56">
        <f t="shared" si="277"/>
        <v>0</v>
      </c>
      <c r="AF92" s="123">
        <v>38</v>
      </c>
      <c r="AG92" s="56">
        <f t="shared" si="278"/>
        <v>1605014.2079999999</v>
      </c>
      <c r="AH92" s="55">
        <v>0</v>
      </c>
      <c r="AI92" s="56">
        <f t="shared" si="279"/>
        <v>0</v>
      </c>
      <c r="AJ92" s="61"/>
      <c r="AK92" s="56">
        <f t="shared" si="280"/>
        <v>0</v>
      </c>
      <c r="AL92" s="55"/>
      <c r="AM92" s="58">
        <f t="shared" si="281"/>
        <v>0</v>
      </c>
      <c r="AN92" s="57">
        <v>0</v>
      </c>
      <c r="AO92" s="56">
        <f t="shared" si="282"/>
        <v>0</v>
      </c>
      <c r="AP92" s="57">
        <v>0</v>
      </c>
      <c r="AQ92" s="56">
        <f t="shared" si="283"/>
        <v>0</v>
      </c>
      <c r="AR92" s="57"/>
      <c r="AS92" s="56">
        <f t="shared" si="284"/>
        <v>0</v>
      </c>
      <c r="AT92" s="57"/>
      <c r="AU92" s="56">
        <f t="shared" si="285"/>
        <v>0</v>
      </c>
      <c r="AV92" s="57"/>
      <c r="AW92" s="56">
        <f t="shared" si="286"/>
        <v>0</v>
      </c>
      <c r="AX92" s="55">
        <v>0</v>
      </c>
      <c r="AY92" s="56">
        <f t="shared" si="287"/>
        <v>0</v>
      </c>
      <c r="AZ92" s="57">
        <v>0</v>
      </c>
      <c r="BA92" s="56">
        <f t="shared" si="288"/>
        <v>0</v>
      </c>
      <c r="BB92" s="57">
        <v>0</v>
      </c>
      <c r="BC92" s="56">
        <f t="shared" si="289"/>
        <v>0</v>
      </c>
      <c r="BD92" s="57">
        <v>0</v>
      </c>
      <c r="BE92" s="56">
        <f t="shared" si="290"/>
        <v>0</v>
      </c>
      <c r="BF92" s="57">
        <v>0</v>
      </c>
      <c r="BG92" s="56">
        <f t="shared" si="291"/>
        <v>0</v>
      </c>
      <c r="BH92" s="57"/>
      <c r="BI92" s="56">
        <f t="shared" si="292"/>
        <v>0</v>
      </c>
      <c r="BJ92" s="57">
        <v>0</v>
      </c>
      <c r="BK92" s="56">
        <f t="shared" si="293"/>
        <v>0</v>
      </c>
      <c r="BL92" s="55">
        <v>0</v>
      </c>
      <c r="BM92" s="56">
        <f t="shared" si="294"/>
        <v>0</v>
      </c>
      <c r="BN92" s="114">
        <v>0</v>
      </c>
      <c r="BO92" s="56">
        <f t="shared" si="295"/>
        <v>0</v>
      </c>
      <c r="BP92" s="57">
        <v>0</v>
      </c>
      <c r="BQ92" s="56">
        <f t="shared" si="296"/>
        <v>0</v>
      </c>
      <c r="BR92" s="55">
        <v>0</v>
      </c>
      <c r="BS92" s="56">
        <f t="shared" si="297"/>
        <v>0</v>
      </c>
      <c r="BT92" s="55">
        <v>0</v>
      </c>
      <c r="BU92" s="56">
        <f t="shared" si="298"/>
        <v>0</v>
      </c>
      <c r="BV92" s="55">
        <v>0</v>
      </c>
      <c r="BW92" s="56">
        <f t="shared" si="299"/>
        <v>0</v>
      </c>
      <c r="BX92" s="55"/>
      <c r="BY92" s="56">
        <f t="shared" si="300"/>
        <v>0</v>
      </c>
      <c r="BZ92" s="57">
        <v>0</v>
      </c>
      <c r="CA92" s="56">
        <f t="shared" si="301"/>
        <v>0</v>
      </c>
      <c r="CB92" s="57">
        <v>0</v>
      </c>
      <c r="CC92" s="56">
        <f t="shared" si="302"/>
        <v>0</v>
      </c>
      <c r="CD92" s="55">
        <v>0</v>
      </c>
      <c r="CE92" s="56">
        <f t="shared" si="303"/>
        <v>0</v>
      </c>
      <c r="CF92" s="57">
        <v>0</v>
      </c>
      <c r="CG92" s="56">
        <f t="shared" si="304"/>
        <v>0</v>
      </c>
      <c r="CH92" s="57"/>
      <c r="CI92" s="56">
        <f t="shared" si="305"/>
        <v>0</v>
      </c>
      <c r="CJ92" s="55"/>
      <c r="CK92" s="56">
        <f t="shared" si="306"/>
        <v>0</v>
      </c>
      <c r="CL92" s="57">
        <v>0</v>
      </c>
      <c r="CM92" s="56">
        <f t="shared" si="307"/>
        <v>0</v>
      </c>
      <c r="CN92" s="55">
        <v>0</v>
      </c>
      <c r="CO92" s="56">
        <f t="shared" si="308"/>
        <v>0</v>
      </c>
      <c r="CP92" s="55">
        <v>0</v>
      </c>
      <c r="CQ92" s="56">
        <f t="shared" si="309"/>
        <v>0</v>
      </c>
      <c r="CR92" s="56"/>
      <c r="CS92" s="56">
        <f t="shared" si="310"/>
        <v>0</v>
      </c>
      <c r="CT92" s="64">
        <f t="shared" si="311"/>
        <v>52</v>
      </c>
      <c r="CU92" s="64">
        <f t="shared" si="311"/>
        <v>2097781.7279999997</v>
      </c>
    </row>
    <row r="93" spans="1:99" s="1" customFormat="1" ht="60" x14ac:dyDescent="0.25">
      <c r="A93" s="35"/>
      <c r="B93" s="35">
        <v>57</v>
      </c>
      <c r="C93" s="49" t="s">
        <v>192</v>
      </c>
      <c r="D93" s="50">
        <v>11480</v>
      </c>
      <c r="E93" s="51">
        <v>3.65</v>
      </c>
      <c r="F93" s="52">
        <v>1</v>
      </c>
      <c r="G93" s="53"/>
      <c r="H93" s="50">
        <v>1.4</v>
      </c>
      <c r="I93" s="50">
        <v>1.68</v>
      </c>
      <c r="J93" s="50">
        <v>2.23</v>
      </c>
      <c r="K93" s="54">
        <v>2.57</v>
      </c>
      <c r="L93" s="55"/>
      <c r="M93" s="56">
        <f t="shared" si="270"/>
        <v>0</v>
      </c>
      <c r="N93" s="57"/>
      <c r="O93" s="56">
        <f t="shared" si="312"/>
        <v>0</v>
      </c>
      <c r="P93" s="57"/>
      <c r="Q93" s="56">
        <f t="shared" si="271"/>
        <v>0</v>
      </c>
      <c r="R93" s="55">
        <v>45</v>
      </c>
      <c r="S93" s="56">
        <f t="shared" si="272"/>
        <v>2639826</v>
      </c>
      <c r="T93" s="57"/>
      <c r="U93" s="56">
        <f t="shared" si="273"/>
        <v>0</v>
      </c>
      <c r="V93" s="55"/>
      <c r="W93" s="58">
        <f t="shared" si="274"/>
        <v>0</v>
      </c>
      <c r="X93" s="59"/>
      <c r="Y93" s="56">
        <f t="shared" si="313"/>
        <v>0</v>
      </c>
      <c r="Z93" s="55"/>
      <c r="AA93" s="56">
        <f t="shared" si="275"/>
        <v>0</v>
      </c>
      <c r="AB93" s="57"/>
      <c r="AC93" s="56">
        <f t="shared" si="276"/>
        <v>0</v>
      </c>
      <c r="AD93" s="57"/>
      <c r="AE93" s="56">
        <f t="shared" si="277"/>
        <v>0</v>
      </c>
      <c r="AF93" s="123">
        <v>45</v>
      </c>
      <c r="AG93" s="56">
        <f t="shared" si="278"/>
        <v>3167791.1999999997</v>
      </c>
      <c r="AH93" s="55"/>
      <c r="AI93" s="56">
        <f t="shared" si="279"/>
        <v>0</v>
      </c>
      <c r="AJ93" s="61"/>
      <c r="AK93" s="56">
        <f t="shared" si="280"/>
        <v>0</v>
      </c>
      <c r="AL93" s="55"/>
      <c r="AM93" s="58">
        <f t="shared" si="281"/>
        <v>0</v>
      </c>
      <c r="AN93" s="57"/>
      <c r="AO93" s="56">
        <f t="shared" si="282"/>
        <v>0</v>
      </c>
      <c r="AP93" s="57"/>
      <c r="AQ93" s="56">
        <f t="shared" si="283"/>
        <v>0</v>
      </c>
      <c r="AR93" s="57"/>
      <c r="AS93" s="56">
        <f t="shared" si="284"/>
        <v>0</v>
      </c>
      <c r="AT93" s="57"/>
      <c r="AU93" s="56">
        <f t="shared" si="285"/>
        <v>0</v>
      </c>
      <c r="AV93" s="57"/>
      <c r="AW93" s="56">
        <f t="shared" si="286"/>
        <v>0</v>
      </c>
      <c r="AX93" s="55"/>
      <c r="AY93" s="56">
        <f t="shared" si="287"/>
        <v>0</v>
      </c>
      <c r="AZ93" s="57"/>
      <c r="BA93" s="56">
        <f t="shared" si="288"/>
        <v>0</v>
      </c>
      <c r="BB93" s="57"/>
      <c r="BC93" s="56">
        <f t="shared" si="289"/>
        <v>0</v>
      </c>
      <c r="BD93" s="57"/>
      <c r="BE93" s="56">
        <f t="shared" si="290"/>
        <v>0</v>
      </c>
      <c r="BF93" s="57"/>
      <c r="BG93" s="56">
        <f t="shared" si="291"/>
        <v>0</v>
      </c>
      <c r="BH93" s="57"/>
      <c r="BI93" s="56">
        <f t="shared" si="292"/>
        <v>0</v>
      </c>
      <c r="BJ93" s="57"/>
      <c r="BK93" s="56">
        <f t="shared" si="293"/>
        <v>0</v>
      </c>
      <c r="BL93" s="55"/>
      <c r="BM93" s="56">
        <f t="shared" si="294"/>
        <v>0</v>
      </c>
      <c r="BN93" s="114"/>
      <c r="BO93" s="56">
        <f t="shared" si="295"/>
        <v>0</v>
      </c>
      <c r="BP93" s="57"/>
      <c r="BQ93" s="56">
        <f t="shared" si="296"/>
        <v>0</v>
      </c>
      <c r="BR93" s="55"/>
      <c r="BS93" s="56">
        <f t="shared" si="297"/>
        <v>0</v>
      </c>
      <c r="BT93" s="55"/>
      <c r="BU93" s="56">
        <f t="shared" si="298"/>
        <v>0</v>
      </c>
      <c r="BV93" s="55"/>
      <c r="BW93" s="56">
        <f t="shared" si="299"/>
        <v>0</v>
      </c>
      <c r="BX93" s="55"/>
      <c r="BY93" s="56">
        <f t="shared" si="300"/>
        <v>0</v>
      </c>
      <c r="BZ93" s="57"/>
      <c r="CA93" s="56">
        <f t="shared" si="301"/>
        <v>0</v>
      </c>
      <c r="CB93" s="57"/>
      <c r="CC93" s="56">
        <f t="shared" si="302"/>
        <v>0</v>
      </c>
      <c r="CD93" s="55"/>
      <c r="CE93" s="56">
        <f t="shared" si="303"/>
        <v>0</v>
      </c>
      <c r="CF93" s="57"/>
      <c r="CG93" s="56">
        <f t="shared" si="304"/>
        <v>0</v>
      </c>
      <c r="CH93" s="57"/>
      <c r="CI93" s="56">
        <f t="shared" si="305"/>
        <v>0</v>
      </c>
      <c r="CJ93" s="55"/>
      <c r="CK93" s="56">
        <f t="shared" si="306"/>
        <v>0</v>
      </c>
      <c r="CL93" s="57"/>
      <c r="CM93" s="56">
        <f t="shared" si="307"/>
        <v>0</v>
      </c>
      <c r="CN93" s="55"/>
      <c r="CO93" s="56">
        <f t="shared" si="308"/>
        <v>0</v>
      </c>
      <c r="CP93" s="55"/>
      <c r="CQ93" s="56">
        <f t="shared" si="309"/>
        <v>0</v>
      </c>
      <c r="CR93" s="56"/>
      <c r="CS93" s="56">
        <f t="shared" si="310"/>
        <v>0</v>
      </c>
      <c r="CT93" s="64">
        <f t="shared" si="311"/>
        <v>90</v>
      </c>
      <c r="CU93" s="64">
        <f t="shared" si="311"/>
        <v>5807617.1999999993</v>
      </c>
    </row>
    <row r="94" spans="1:99" s="1" customFormat="1" ht="60" x14ac:dyDescent="0.25">
      <c r="A94" s="35"/>
      <c r="B94" s="35">
        <v>58</v>
      </c>
      <c r="C94" s="49" t="s">
        <v>193</v>
      </c>
      <c r="D94" s="50">
        <v>11480</v>
      </c>
      <c r="E94" s="51">
        <v>5.05</v>
      </c>
      <c r="F94" s="52">
        <v>1</v>
      </c>
      <c r="G94" s="53"/>
      <c r="H94" s="50">
        <v>1.4</v>
      </c>
      <c r="I94" s="50">
        <v>1.68</v>
      </c>
      <c r="J94" s="50">
        <v>2.23</v>
      </c>
      <c r="K94" s="54">
        <v>2.57</v>
      </c>
      <c r="L94" s="55"/>
      <c r="M94" s="56">
        <f t="shared" si="270"/>
        <v>0</v>
      </c>
      <c r="N94" s="57"/>
      <c r="O94" s="56">
        <f t="shared" si="312"/>
        <v>0</v>
      </c>
      <c r="P94" s="57"/>
      <c r="Q94" s="56">
        <f t="shared" si="271"/>
        <v>0</v>
      </c>
      <c r="R94" s="55">
        <v>65</v>
      </c>
      <c r="S94" s="56">
        <f t="shared" si="272"/>
        <v>5275634</v>
      </c>
      <c r="T94" s="57"/>
      <c r="U94" s="56">
        <f t="shared" si="273"/>
        <v>0</v>
      </c>
      <c r="V94" s="55"/>
      <c r="W94" s="58">
        <f t="shared" si="274"/>
        <v>0</v>
      </c>
      <c r="X94" s="59"/>
      <c r="Y94" s="56">
        <f t="shared" si="313"/>
        <v>0</v>
      </c>
      <c r="Z94" s="55"/>
      <c r="AA94" s="56">
        <f t="shared" si="275"/>
        <v>0</v>
      </c>
      <c r="AB94" s="57"/>
      <c r="AC94" s="56">
        <f t="shared" si="276"/>
        <v>0</v>
      </c>
      <c r="AD94" s="57"/>
      <c r="AE94" s="56">
        <f t="shared" si="277"/>
        <v>0</v>
      </c>
      <c r="AF94" s="123">
        <v>69</v>
      </c>
      <c r="AG94" s="56">
        <f t="shared" si="278"/>
        <v>6720346.0800000001</v>
      </c>
      <c r="AH94" s="55"/>
      <c r="AI94" s="56">
        <f t="shared" si="279"/>
        <v>0</v>
      </c>
      <c r="AJ94" s="61"/>
      <c r="AK94" s="56">
        <f t="shared" si="280"/>
        <v>0</v>
      </c>
      <c r="AL94" s="55"/>
      <c r="AM94" s="58">
        <f t="shared" si="281"/>
        <v>0</v>
      </c>
      <c r="AN94" s="57"/>
      <c r="AO94" s="56">
        <f t="shared" si="282"/>
        <v>0</v>
      </c>
      <c r="AP94" s="57"/>
      <c r="AQ94" s="56">
        <f t="shared" si="283"/>
        <v>0</v>
      </c>
      <c r="AR94" s="57"/>
      <c r="AS94" s="56">
        <f t="shared" si="284"/>
        <v>0</v>
      </c>
      <c r="AT94" s="57"/>
      <c r="AU94" s="56">
        <f t="shared" si="285"/>
        <v>0</v>
      </c>
      <c r="AV94" s="57"/>
      <c r="AW94" s="56">
        <f t="shared" si="286"/>
        <v>0</v>
      </c>
      <c r="AX94" s="55"/>
      <c r="AY94" s="56">
        <f t="shared" si="287"/>
        <v>0</v>
      </c>
      <c r="AZ94" s="57"/>
      <c r="BA94" s="56">
        <f t="shared" si="288"/>
        <v>0</v>
      </c>
      <c r="BB94" s="57"/>
      <c r="BC94" s="56">
        <f t="shared" si="289"/>
        <v>0</v>
      </c>
      <c r="BD94" s="57"/>
      <c r="BE94" s="56">
        <f t="shared" si="290"/>
        <v>0</v>
      </c>
      <c r="BF94" s="57"/>
      <c r="BG94" s="56">
        <f t="shared" si="291"/>
        <v>0</v>
      </c>
      <c r="BH94" s="57"/>
      <c r="BI94" s="56">
        <f t="shared" si="292"/>
        <v>0</v>
      </c>
      <c r="BJ94" s="57"/>
      <c r="BK94" s="56">
        <f t="shared" si="293"/>
        <v>0</v>
      </c>
      <c r="BL94" s="55"/>
      <c r="BM94" s="56">
        <f t="shared" si="294"/>
        <v>0</v>
      </c>
      <c r="BN94" s="114"/>
      <c r="BO94" s="56">
        <f t="shared" si="295"/>
        <v>0</v>
      </c>
      <c r="BP94" s="57"/>
      <c r="BQ94" s="56">
        <f t="shared" si="296"/>
        <v>0</v>
      </c>
      <c r="BR94" s="55"/>
      <c r="BS94" s="56">
        <f t="shared" si="297"/>
        <v>0</v>
      </c>
      <c r="BT94" s="55"/>
      <c r="BU94" s="56">
        <f t="shared" si="298"/>
        <v>0</v>
      </c>
      <c r="BV94" s="55"/>
      <c r="BW94" s="56">
        <f t="shared" si="299"/>
        <v>0</v>
      </c>
      <c r="BX94" s="55"/>
      <c r="BY94" s="56">
        <f t="shared" si="300"/>
        <v>0</v>
      </c>
      <c r="BZ94" s="57"/>
      <c r="CA94" s="56">
        <f t="shared" si="301"/>
        <v>0</v>
      </c>
      <c r="CB94" s="57"/>
      <c r="CC94" s="56">
        <f t="shared" si="302"/>
        <v>0</v>
      </c>
      <c r="CD94" s="55"/>
      <c r="CE94" s="56">
        <f t="shared" si="303"/>
        <v>0</v>
      </c>
      <c r="CF94" s="57"/>
      <c r="CG94" s="56">
        <f t="shared" si="304"/>
        <v>0</v>
      </c>
      <c r="CH94" s="57"/>
      <c r="CI94" s="56">
        <f t="shared" si="305"/>
        <v>0</v>
      </c>
      <c r="CJ94" s="55"/>
      <c r="CK94" s="56">
        <f t="shared" si="306"/>
        <v>0</v>
      </c>
      <c r="CL94" s="57"/>
      <c r="CM94" s="56">
        <f t="shared" si="307"/>
        <v>0</v>
      </c>
      <c r="CN94" s="55"/>
      <c r="CO94" s="56">
        <f t="shared" si="308"/>
        <v>0</v>
      </c>
      <c r="CP94" s="55"/>
      <c r="CQ94" s="56">
        <f t="shared" si="309"/>
        <v>0</v>
      </c>
      <c r="CR94" s="56"/>
      <c r="CS94" s="56">
        <f t="shared" si="310"/>
        <v>0</v>
      </c>
      <c r="CT94" s="64">
        <f t="shared" si="311"/>
        <v>134</v>
      </c>
      <c r="CU94" s="64">
        <f t="shared" si="311"/>
        <v>11995980.08</v>
      </c>
    </row>
    <row r="95" spans="1:99" s="1" customFormat="1" ht="60" x14ac:dyDescent="0.25">
      <c r="A95" s="35"/>
      <c r="B95" s="35">
        <v>59</v>
      </c>
      <c r="C95" s="49" t="s">
        <v>194</v>
      </c>
      <c r="D95" s="50">
        <v>11480</v>
      </c>
      <c r="E95" s="51">
        <v>7.06</v>
      </c>
      <c r="F95" s="52">
        <v>1</v>
      </c>
      <c r="G95" s="53"/>
      <c r="H95" s="50">
        <v>1.4</v>
      </c>
      <c r="I95" s="50">
        <v>1.68</v>
      </c>
      <c r="J95" s="50">
        <v>2.23</v>
      </c>
      <c r="K95" s="54">
        <v>2.57</v>
      </c>
      <c r="L95" s="55"/>
      <c r="M95" s="56">
        <f t="shared" si="270"/>
        <v>0</v>
      </c>
      <c r="N95" s="57"/>
      <c r="O95" s="56">
        <f t="shared" si="312"/>
        <v>0</v>
      </c>
      <c r="P95" s="57"/>
      <c r="Q95" s="56">
        <f t="shared" si="271"/>
        <v>0</v>
      </c>
      <c r="R95" s="55">
        <v>12</v>
      </c>
      <c r="S95" s="56">
        <f t="shared" si="272"/>
        <v>1361619.8399999999</v>
      </c>
      <c r="T95" s="57"/>
      <c r="U95" s="56">
        <f t="shared" si="273"/>
        <v>0</v>
      </c>
      <c r="V95" s="55"/>
      <c r="W95" s="58">
        <f t="shared" si="274"/>
        <v>0</v>
      </c>
      <c r="X95" s="59"/>
      <c r="Y95" s="56">
        <f t="shared" si="313"/>
        <v>0</v>
      </c>
      <c r="Z95" s="55"/>
      <c r="AA95" s="56">
        <f t="shared" si="275"/>
        <v>0</v>
      </c>
      <c r="AB95" s="57"/>
      <c r="AC95" s="56">
        <f t="shared" si="276"/>
        <v>0</v>
      </c>
      <c r="AD95" s="57"/>
      <c r="AE95" s="56">
        <f t="shared" si="277"/>
        <v>0</v>
      </c>
      <c r="AF95" s="123">
        <v>10</v>
      </c>
      <c r="AG95" s="56">
        <f t="shared" si="278"/>
        <v>1361619.8399999999</v>
      </c>
      <c r="AH95" s="55"/>
      <c r="AI95" s="56">
        <f t="shared" si="279"/>
        <v>0</v>
      </c>
      <c r="AJ95" s="61"/>
      <c r="AK95" s="56">
        <f t="shared" si="280"/>
        <v>0</v>
      </c>
      <c r="AL95" s="55"/>
      <c r="AM95" s="58">
        <f t="shared" si="281"/>
        <v>0</v>
      </c>
      <c r="AN95" s="57"/>
      <c r="AO95" s="56">
        <f t="shared" si="282"/>
        <v>0</v>
      </c>
      <c r="AP95" s="57"/>
      <c r="AQ95" s="56">
        <f t="shared" si="283"/>
        <v>0</v>
      </c>
      <c r="AR95" s="57"/>
      <c r="AS95" s="56">
        <f t="shared" si="284"/>
        <v>0</v>
      </c>
      <c r="AT95" s="57"/>
      <c r="AU95" s="56">
        <f t="shared" si="285"/>
        <v>0</v>
      </c>
      <c r="AV95" s="57"/>
      <c r="AW95" s="56">
        <f t="shared" si="286"/>
        <v>0</v>
      </c>
      <c r="AX95" s="55"/>
      <c r="AY95" s="56">
        <f t="shared" si="287"/>
        <v>0</v>
      </c>
      <c r="AZ95" s="57"/>
      <c r="BA95" s="56">
        <f t="shared" si="288"/>
        <v>0</v>
      </c>
      <c r="BB95" s="57"/>
      <c r="BC95" s="56">
        <f t="shared" si="289"/>
        <v>0</v>
      </c>
      <c r="BD95" s="57"/>
      <c r="BE95" s="56">
        <f t="shared" si="290"/>
        <v>0</v>
      </c>
      <c r="BF95" s="57"/>
      <c r="BG95" s="56">
        <f t="shared" si="291"/>
        <v>0</v>
      </c>
      <c r="BH95" s="57"/>
      <c r="BI95" s="56">
        <f t="shared" si="292"/>
        <v>0</v>
      </c>
      <c r="BJ95" s="57"/>
      <c r="BK95" s="56">
        <f t="shared" si="293"/>
        <v>0</v>
      </c>
      <c r="BL95" s="55"/>
      <c r="BM95" s="56">
        <f t="shared" si="294"/>
        <v>0</v>
      </c>
      <c r="BN95" s="114"/>
      <c r="BO95" s="56">
        <f t="shared" si="295"/>
        <v>0</v>
      </c>
      <c r="BP95" s="57"/>
      <c r="BQ95" s="56">
        <f t="shared" si="296"/>
        <v>0</v>
      </c>
      <c r="BR95" s="55"/>
      <c r="BS95" s="56">
        <f t="shared" si="297"/>
        <v>0</v>
      </c>
      <c r="BT95" s="55"/>
      <c r="BU95" s="56">
        <f t="shared" si="298"/>
        <v>0</v>
      </c>
      <c r="BV95" s="55"/>
      <c r="BW95" s="56">
        <f t="shared" si="299"/>
        <v>0</v>
      </c>
      <c r="BX95" s="55"/>
      <c r="BY95" s="56">
        <f t="shared" si="300"/>
        <v>0</v>
      </c>
      <c r="BZ95" s="57"/>
      <c r="CA95" s="56">
        <f t="shared" si="301"/>
        <v>0</v>
      </c>
      <c r="CB95" s="57"/>
      <c r="CC95" s="56">
        <f t="shared" si="302"/>
        <v>0</v>
      </c>
      <c r="CD95" s="55"/>
      <c r="CE95" s="56">
        <f t="shared" si="303"/>
        <v>0</v>
      </c>
      <c r="CF95" s="57"/>
      <c r="CG95" s="56">
        <f t="shared" si="304"/>
        <v>0</v>
      </c>
      <c r="CH95" s="57"/>
      <c r="CI95" s="56">
        <f t="shared" si="305"/>
        <v>0</v>
      </c>
      <c r="CJ95" s="55"/>
      <c r="CK95" s="56">
        <f t="shared" si="306"/>
        <v>0</v>
      </c>
      <c r="CL95" s="57"/>
      <c r="CM95" s="56">
        <f t="shared" si="307"/>
        <v>0</v>
      </c>
      <c r="CN95" s="55"/>
      <c r="CO95" s="56">
        <f t="shared" si="308"/>
        <v>0</v>
      </c>
      <c r="CP95" s="55"/>
      <c r="CQ95" s="56">
        <f t="shared" si="309"/>
        <v>0</v>
      </c>
      <c r="CR95" s="56"/>
      <c r="CS95" s="56">
        <f t="shared" si="310"/>
        <v>0</v>
      </c>
      <c r="CT95" s="64">
        <f t="shared" si="311"/>
        <v>22</v>
      </c>
      <c r="CU95" s="64">
        <f t="shared" si="311"/>
        <v>2723239.6799999997</v>
      </c>
    </row>
    <row r="96" spans="1:99" s="1" customFormat="1" ht="60" x14ac:dyDescent="0.25">
      <c r="A96" s="35"/>
      <c r="B96" s="35">
        <v>60</v>
      </c>
      <c r="C96" s="49" t="s">
        <v>195</v>
      </c>
      <c r="D96" s="50">
        <v>11480</v>
      </c>
      <c r="E96" s="51">
        <v>8.92</v>
      </c>
      <c r="F96" s="52">
        <v>1</v>
      </c>
      <c r="G96" s="53"/>
      <c r="H96" s="50">
        <v>1.4</v>
      </c>
      <c r="I96" s="50">
        <v>1.68</v>
      </c>
      <c r="J96" s="50">
        <v>2.23</v>
      </c>
      <c r="K96" s="54">
        <v>2.57</v>
      </c>
      <c r="L96" s="55"/>
      <c r="M96" s="56">
        <f t="shared" si="270"/>
        <v>0</v>
      </c>
      <c r="N96" s="57"/>
      <c r="O96" s="56">
        <f t="shared" si="312"/>
        <v>0</v>
      </c>
      <c r="P96" s="57"/>
      <c r="Q96" s="56">
        <f t="shared" si="271"/>
        <v>0</v>
      </c>
      <c r="R96" s="55">
        <v>6</v>
      </c>
      <c r="S96" s="56">
        <f t="shared" si="272"/>
        <v>860173.44</v>
      </c>
      <c r="T96" s="57"/>
      <c r="U96" s="56">
        <f t="shared" si="273"/>
        <v>0</v>
      </c>
      <c r="V96" s="55"/>
      <c r="W96" s="58">
        <f t="shared" si="274"/>
        <v>0</v>
      </c>
      <c r="X96" s="59"/>
      <c r="Y96" s="56">
        <f t="shared" si="313"/>
        <v>0</v>
      </c>
      <c r="Z96" s="55"/>
      <c r="AA96" s="56">
        <f t="shared" si="275"/>
        <v>0</v>
      </c>
      <c r="AB96" s="57"/>
      <c r="AC96" s="56">
        <f t="shared" si="276"/>
        <v>0</v>
      </c>
      <c r="AD96" s="57"/>
      <c r="AE96" s="56">
        <f t="shared" si="277"/>
        <v>0</v>
      </c>
      <c r="AF96" s="123"/>
      <c r="AG96" s="56">
        <f t="shared" si="278"/>
        <v>0</v>
      </c>
      <c r="AH96" s="55"/>
      <c r="AI96" s="56">
        <f t="shared" si="279"/>
        <v>0</v>
      </c>
      <c r="AJ96" s="61"/>
      <c r="AK96" s="56">
        <f t="shared" si="280"/>
        <v>0</v>
      </c>
      <c r="AL96" s="55"/>
      <c r="AM96" s="58">
        <f t="shared" si="281"/>
        <v>0</v>
      </c>
      <c r="AN96" s="57"/>
      <c r="AO96" s="56">
        <f t="shared" si="282"/>
        <v>0</v>
      </c>
      <c r="AP96" s="57"/>
      <c r="AQ96" s="56">
        <f t="shared" si="283"/>
        <v>0</v>
      </c>
      <c r="AR96" s="57"/>
      <c r="AS96" s="56">
        <f t="shared" si="284"/>
        <v>0</v>
      </c>
      <c r="AT96" s="57"/>
      <c r="AU96" s="56">
        <f t="shared" si="285"/>
        <v>0</v>
      </c>
      <c r="AV96" s="57"/>
      <c r="AW96" s="56">
        <f t="shared" si="286"/>
        <v>0</v>
      </c>
      <c r="AX96" s="55"/>
      <c r="AY96" s="56">
        <f t="shared" si="287"/>
        <v>0</v>
      </c>
      <c r="AZ96" s="57"/>
      <c r="BA96" s="56">
        <f t="shared" si="288"/>
        <v>0</v>
      </c>
      <c r="BB96" s="57"/>
      <c r="BC96" s="56">
        <f t="shared" si="289"/>
        <v>0</v>
      </c>
      <c r="BD96" s="57"/>
      <c r="BE96" s="56">
        <f t="shared" si="290"/>
        <v>0</v>
      </c>
      <c r="BF96" s="57"/>
      <c r="BG96" s="56">
        <f t="shared" si="291"/>
        <v>0</v>
      </c>
      <c r="BH96" s="57"/>
      <c r="BI96" s="56">
        <f t="shared" si="292"/>
        <v>0</v>
      </c>
      <c r="BJ96" s="57"/>
      <c r="BK96" s="56">
        <f t="shared" si="293"/>
        <v>0</v>
      </c>
      <c r="BL96" s="55"/>
      <c r="BM96" s="56">
        <f t="shared" si="294"/>
        <v>0</v>
      </c>
      <c r="BN96" s="114"/>
      <c r="BO96" s="56">
        <f t="shared" si="295"/>
        <v>0</v>
      </c>
      <c r="BP96" s="57"/>
      <c r="BQ96" s="56">
        <f t="shared" si="296"/>
        <v>0</v>
      </c>
      <c r="BR96" s="55"/>
      <c r="BS96" s="56">
        <f t="shared" si="297"/>
        <v>0</v>
      </c>
      <c r="BT96" s="55"/>
      <c r="BU96" s="56">
        <f t="shared" si="298"/>
        <v>0</v>
      </c>
      <c r="BV96" s="55"/>
      <c r="BW96" s="56">
        <f t="shared" si="299"/>
        <v>0</v>
      </c>
      <c r="BX96" s="55"/>
      <c r="BY96" s="56">
        <f t="shared" si="300"/>
        <v>0</v>
      </c>
      <c r="BZ96" s="57"/>
      <c r="CA96" s="56">
        <f t="shared" si="301"/>
        <v>0</v>
      </c>
      <c r="CB96" s="57"/>
      <c r="CC96" s="56">
        <f t="shared" si="302"/>
        <v>0</v>
      </c>
      <c r="CD96" s="55"/>
      <c r="CE96" s="56">
        <f t="shared" si="303"/>
        <v>0</v>
      </c>
      <c r="CF96" s="57"/>
      <c r="CG96" s="56">
        <f t="shared" si="304"/>
        <v>0</v>
      </c>
      <c r="CH96" s="57"/>
      <c r="CI96" s="56">
        <f t="shared" si="305"/>
        <v>0</v>
      </c>
      <c r="CJ96" s="55"/>
      <c r="CK96" s="56">
        <f t="shared" si="306"/>
        <v>0</v>
      </c>
      <c r="CL96" s="57"/>
      <c r="CM96" s="56">
        <f t="shared" si="307"/>
        <v>0</v>
      </c>
      <c r="CN96" s="55"/>
      <c r="CO96" s="56">
        <f t="shared" si="308"/>
        <v>0</v>
      </c>
      <c r="CP96" s="55"/>
      <c r="CQ96" s="56">
        <f t="shared" si="309"/>
        <v>0</v>
      </c>
      <c r="CR96" s="56"/>
      <c r="CS96" s="56">
        <f t="shared" si="310"/>
        <v>0</v>
      </c>
      <c r="CT96" s="64">
        <f t="shared" si="311"/>
        <v>6</v>
      </c>
      <c r="CU96" s="64">
        <f t="shared" si="311"/>
        <v>860173.44</v>
      </c>
    </row>
    <row r="97" spans="1:99" s="1" customFormat="1" ht="60" x14ac:dyDescent="0.25">
      <c r="A97" s="35"/>
      <c r="B97" s="35">
        <v>61</v>
      </c>
      <c r="C97" s="49" t="s">
        <v>196</v>
      </c>
      <c r="D97" s="50">
        <v>11480</v>
      </c>
      <c r="E97" s="51">
        <v>18.440000000000001</v>
      </c>
      <c r="F97" s="52">
        <v>1</v>
      </c>
      <c r="G97" s="53"/>
      <c r="H97" s="50">
        <v>1.4</v>
      </c>
      <c r="I97" s="50">
        <v>1.68</v>
      </c>
      <c r="J97" s="50">
        <v>2.23</v>
      </c>
      <c r="K97" s="54">
        <v>2.57</v>
      </c>
      <c r="L97" s="55"/>
      <c r="M97" s="56">
        <f t="shared" si="270"/>
        <v>0</v>
      </c>
      <c r="N97" s="57"/>
      <c r="O97" s="56">
        <f t="shared" si="312"/>
        <v>0</v>
      </c>
      <c r="P97" s="57"/>
      <c r="Q97" s="56">
        <f t="shared" si="271"/>
        <v>0</v>
      </c>
      <c r="R97" s="55">
        <v>6</v>
      </c>
      <c r="S97" s="56">
        <f t="shared" si="272"/>
        <v>1778206.08</v>
      </c>
      <c r="T97" s="57"/>
      <c r="U97" s="56">
        <f t="shared" si="273"/>
        <v>0</v>
      </c>
      <c r="V97" s="55"/>
      <c r="W97" s="58">
        <f t="shared" si="274"/>
        <v>0</v>
      </c>
      <c r="X97" s="59"/>
      <c r="Y97" s="56">
        <f t="shared" si="313"/>
        <v>0</v>
      </c>
      <c r="Z97" s="55"/>
      <c r="AA97" s="56">
        <f t="shared" si="275"/>
        <v>0</v>
      </c>
      <c r="AB97" s="57"/>
      <c r="AC97" s="56">
        <f t="shared" si="276"/>
        <v>0</v>
      </c>
      <c r="AD97" s="57"/>
      <c r="AE97" s="56">
        <f t="shared" si="277"/>
        <v>0</v>
      </c>
      <c r="AF97" s="123">
        <v>31</v>
      </c>
      <c r="AG97" s="56">
        <f t="shared" si="278"/>
        <v>11024877.696</v>
      </c>
      <c r="AH97" s="55"/>
      <c r="AI97" s="56">
        <f t="shared" si="279"/>
        <v>0</v>
      </c>
      <c r="AJ97" s="61"/>
      <c r="AK97" s="56">
        <f t="shared" si="280"/>
        <v>0</v>
      </c>
      <c r="AL97" s="55"/>
      <c r="AM97" s="58">
        <f t="shared" si="281"/>
        <v>0</v>
      </c>
      <c r="AN97" s="57"/>
      <c r="AO97" s="56">
        <f t="shared" si="282"/>
        <v>0</v>
      </c>
      <c r="AP97" s="57"/>
      <c r="AQ97" s="56">
        <f t="shared" si="283"/>
        <v>0</v>
      </c>
      <c r="AR97" s="57"/>
      <c r="AS97" s="56">
        <f t="shared" si="284"/>
        <v>0</v>
      </c>
      <c r="AT97" s="57"/>
      <c r="AU97" s="56">
        <f t="shared" si="285"/>
        <v>0</v>
      </c>
      <c r="AV97" s="57"/>
      <c r="AW97" s="56">
        <f t="shared" si="286"/>
        <v>0</v>
      </c>
      <c r="AX97" s="55"/>
      <c r="AY97" s="56">
        <f t="shared" si="287"/>
        <v>0</v>
      </c>
      <c r="AZ97" s="57"/>
      <c r="BA97" s="56">
        <f t="shared" si="288"/>
        <v>0</v>
      </c>
      <c r="BB97" s="57"/>
      <c r="BC97" s="56">
        <f t="shared" si="289"/>
        <v>0</v>
      </c>
      <c r="BD97" s="57"/>
      <c r="BE97" s="56">
        <f t="shared" si="290"/>
        <v>0</v>
      </c>
      <c r="BF97" s="57"/>
      <c r="BG97" s="56">
        <f t="shared" si="291"/>
        <v>0</v>
      </c>
      <c r="BH97" s="57"/>
      <c r="BI97" s="56">
        <f t="shared" si="292"/>
        <v>0</v>
      </c>
      <c r="BJ97" s="57"/>
      <c r="BK97" s="56">
        <f t="shared" si="293"/>
        <v>0</v>
      </c>
      <c r="BL97" s="55"/>
      <c r="BM97" s="56">
        <f t="shared" si="294"/>
        <v>0</v>
      </c>
      <c r="BN97" s="114"/>
      <c r="BO97" s="56">
        <f t="shared" si="295"/>
        <v>0</v>
      </c>
      <c r="BP97" s="57"/>
      <c r="BQ97" s="56">
        <f t="shared" si="296"/>
        <v>0</v>
      </c>
      <c r="BR97" s="55"/>
      <c r="BS97" s="56">
        <f t="shared" si="297"/>
        <v>0</v>
      </c>
      <c r="BT97" s="55"/>
      <c r="BU97" s="56">
        <f t="shared" si="298"/>
        <v>0</v>
      </c>
      <c r="BV97" s="55"/>
      <c r="BW97" s="56">
        <f t="shared" si="299"/>
        <v>0</v>
      </c>
      <c r="BX97" s="55"/>
      <c r="BY97" s="56">
        <f t="shared" si="300"/>
        <v>0</v>
      </c>
      <c r="BZ97" s="57"/>
      <c r="CA97" s="56">
        <f t="shared" si="301"/>
        <v>0</v>
      </c>
      <c r="CB97" s="57"/>
      <c r="CC97" s="56">
        <f t="shared" si="302"/>
        <v>0</v>
      </c>
      <c r="CD97" s="55"/>
      <c r="CE97" s="56">
        <f t="shared" si="303"/>
        <v>0</v>
      </c>
      <c r="CF97" s="57"/>
      <c r="CG97" s="56">
        <f t="shared" si="304"/>
        <v>0</v>
      </c>
      <c r="CH97" s="57"/>
      <c r="CI97" s="56">
        <f t="shared" si="305"/>
        <v>0</v>
      </c>
      <c r="CJ97" s="55"/>
      <c r="CK97" s="56">
        <f t="shared" si="306"/>
        <v>0</v>
      </c>
      <c r="CL97" s="57"/>
      <c r="CM97" s="56">
        <f t="shared" si="307"/>
        <v>0</v>
      </c>
      <c r="CN97" s="55"/>
      <c r="CO97" s="56">
        <f t="shared" si="308"/>
        <v>0</v>
      </c>
      <c r="CP97" s="55"/>
      <c r="CQ97" s="56">
        <f t="shared" si="309"/>
        <v>0</v>
      </c>
      <c r="CR97" s="56"/>
      <c r="CS97" s="56">
        <f t="shared" si="310"/>
        <v>0</v>
      </c>
      <c r="CT97" s="64">
        <f t="shared" si="311"/>
        <v>37</v>
      </c>
      <c r="CU97" s="64">
        <f t="shared" si="311"/>
        <v>12803083.776000001</v>
      </c>
    </row>
    <row r="98" spans="1:99" s="1" customFormat="1" ht="45" x14ac:dyDescent="0.25">
      <c r="A98" s="35"/>
      <c r="B98" s="35">
        <v>62</v>
      </c>
      <c r="C98" s="79" t="s">
        <v>197</v>
      </c>
      <c r="D98" s="50">
        <v>11480</v>
      </c>
      <c r="E98" s="51">
        <v>3.73</v>
      </c>
      <c r="F98" s="52">
        <v>1</v>
      </c>
      <c r="G98" s="53"/>
      <c r="H98" s="50">
        <v>1.4</v>
      </c>
      <c r="I98" s="50">
        <v>1.68</v>
      </c>
      <c r="J98" s="50">
        <v>2.23</v>
      </c>
      <c r="K98" s="54">
        <v>2.57</v>
      </c>
      <c r="L98" s="55"/>
      <c r="M98" s="56">
        <f t="shared" si="270"/>
        <v>0</v>
      </c>
      <c r="N98" s="57"/>
      <c r="O98" s="56">
        <f t="shared" si="312"/>
        <v>0</v>
      </c>
      <c r="P98" s="57"/>
      <c r="Q98" s="56">
        <f t="shared" si="271"/>
        <v>0</v>
      </c>
      <c r="R98" s="55"/>
      <c r="S98" s="56">
        <f t="shared" si="272"/>
        <v>0</v>
      </c>
      <c r="T98" s="57"/>
      <c r="U98" s="56">
        <f t="shared" si="273"/>
        <v>0</v>
      </c>
      <c r="V98" s="55"/>
      <c r="W98" s="58">
        <f t="shared" si="274"/>
        <v>0</v>
      </c>
      <c r="X98" s="59"/>
      <c r="Y98" s="56">
        <f t="shared" si="313"/>
        <v>0</v>
      </c>
      <c r="Z98" s="55"/>
      <c r="AA98" s="56">
        <f t="shared" si="275"/>
        <v>0</v>
      </c>
      <c r="AB98" s="57"/>
      <c r="AC98" s="56">
        <f t="shared" si="276"/>
        <v>0</v>
      </c>
      <c r="AD98" s="57"/>
      <c r="AE98" s="56">
        <f t="shared" si="277"/>
        <v>0</v>
      </c>
      <c r="AF98" s="123"/>
      <c r="AG98" s="56">
        <f t="shared" si="278"/>
        <v>0</v>
      </c>
      <c r="AH98" s="55"/>
      <c r="AI98" s="56">
        <f t="shared" si="279"/>
        <v>0</v>
      </c>
      <c r="AJ98" s="61"/>
      <c r="AK98" s="56">
        <f t="shared" si="280"/>
        <v>0</v>
      </c>
      <c r="AL98" s="55"/>
      <c r="AM98" s="58">
        <f t="shared" si="281"/>
        <v>0</v>
      </c>
      <c r="AN98" s="57"/>
      <c r="AO98" s="56">
        <f t="shared" si="282"/>
        <v>0</v>
      </c>
      <c r="AP98" s="57"/>
      <c r="AQ98" s="56">
        <f t="shared" si="283"/>
        <v>0</v>
      </c>
      <c r="AR98" s="57"/>
      <c r="AS98" s="56">
        <f t="shared" si="284"/>
        <v>0</v>
      </c>
      <c r="AT98" s="57"/>
      <c r="AU98" s="56">
        <f t="shared" si="285"/>
        <v>0</v>
      </c>
      <c r="AV98" s="57"/>
      <c r="AW98" s="56">
        <f t="shared" si="286"/>
        <v>0</v>
      </c>
      <c r="AX98" s="55"/>
      <c r="AY98" s="56">
        <f t="shared" si="287"/>
        <v>0</v>
      </c>
      <c r="AZ98" s="57"/>
      <c r="BA98" s="56">
        <f t="shared" si="288"/>
        <v>0</v>
      </c>
      <c r="BB98" s="57"/>
      <c r="BC98" s="56">
        <f t="shared" si="289"/>
        <v>0</v>
      </c>
      <c r="BD98" s="57"/>
      <c r="BE98" s="56">
        <f t="shared" si="290"/>
        <v>0</v>
      </c>
      <c r="BF98" s="57"/>
      <c r="BG98" s="56">
        <f t="shared" si="291"/>
        <v>0</v>
      </c>
      <c r="BH98" s="57"/>
      <c r="BI98" s="56">
        <f t="shared" si="292"/>
        <v>0</v>
      </c>
      <c r="BJ98" s="57"/>
      <c r="BK98" s="56">
        <f t="shared" si="293"/>
        <v>0</v>
      </c>
      <c r="BL98" s="55"/>
      <c r="BM98" s="56">
        <f t="shared" si="294"/>
        <v>0</v>
      </c>
      <c r="BN98" s="114"/>
      <c r="BO98" s="56">
        <f t="shared" si="295"/>
        <v>0</v>
      </c>
      <c r="BP98" s="57"/>
      <c r="BQ98" s="56">
        <f t="shared" si="296"/>
        <v>0</v>
      </c>
      <c r="BR98" s="55"/>
      <c r="BS98" s="56">
        <f t="shared" si="297"/>
        <v>0</v>
      </c>
      <c r="BT98" s="55"/>
      <c r="BU98" s="56">
        <f t="shared" si="298"/>
        <v>0</v>
      </c>
      <c r="BV98" s="55"/>
      <c r="BW98" s="56">
        <f t="shared" si="299"/>
        <v>0</v>
      </c>
      <c r="BX98" s="55"/>
      <c r="BY98" s="56">
        <f t="shared" si="300"/>
        <v>0</v>
      </c>
      <c r="BZ98" s="57"/>
      <c r="CA98" s="56">
        <f t="shared" si="301"/>
        <v>0</v>
      </c>
      <c r="CB98" s="57"/>
      <c r="CC98" s="56">
        <f t="shared" si="302"/>
        <v>0</v>
      </c>
      <c r="CD98" s="55"/>
      <c r="CE98" s="56">
        <f t="shared" si="303"/>
        <v>0</v>
      </c>
      <c r="CF98" s="57"/>
      <c r="CG98" s="56">
        <f t="shared" si="304"/>
        <v>0</v>
      </c>
      <c r="CH98" s="57"/>
      <c r="CI98" s="56">
        <f t="shared" si="305"/>
        <v>0</v>
      </c>
      <c r="CJ98" s="55"/>
      <c r="CK98" s="56">
        <f t="shared" si="306"/>
        <v>0</v>
      </c>
      <c r="CL98" s="57"/>
      <c r="CM98" s="56">
        <f t="shared" si="307"/>
        <v>0</v>
      </c>
      <c r="CN98" s="55"/>
      <c r="CO98" s="56">
        <f t="shared" si="308"/>
        <v>0</v>
      </c>
      <c r="CP98" s="55"/>
      <c r="CQ98" s="56">
        <f t="shared" si="309"/>
        <v>0</v>
      </c>
      <c r="CR98" s="56"/>
      <c r="CS98" s="56">
        <f t="shared" si="310"/>
        <v>0</v>
      </c>
      <c r="CT98" s="64">
        <f t="shared" si="311"/>
        <v>0</v>
      </c>
      <c r="CU98" s="64">
        <f t="shared" si="311"/>
        <v>0</v>
      </c>
    </row>
    <row r="99" spans="1:99" s="1" customFormat="1" ht="75" x14ac:dyDescent="0.25">
      <c r="A99" s="35"/>
      <c r="B99" s="35">
        <v>63</v>
      </c>
      <c r="C99" s="49" t="s">
        <v>198</v>
      </c>
      <c r="D99" s="50">
        <v>11480</v>
      </c>
      <c r="E99" s="101">
        <v>14.41</v>
      </c>
      <c r="F99" s="52">
        <v>1</v>
      </c>
      <c r="G99" s="53"/>
      <c r="H99" s="50">
        <v>1.4</v>
      </c>
      <c r="I99" s="50">
        <v>1.68</v>
      </c>
      <c r="J99" s="50">
        <v>2.23</v>
      </c>
      <c r="K99" s="54">
        <v>2.57</v>
      </c>
      <c r="L99" s="95"/>
      <c r="M99" s="56">
        <f t="shared" si="270"/>
        <v>0</v>
      </c>
      <c r="N99" s="96"/>
      <c r="O99" s="56">
        <f t="shared" si="312"/>
        <v>0</v>
      </c>
      <c r="P99" s="96"/>
      <c r="Q99" s="56">
        <f t="shared" si="271"/>
        <v>0</v>
      </c>
      <c r="R99" s="95"/>
      <c r="S99" s="56">
        <f t="shared" si="272"/>
        <v>0</v>
      </c>
      <c r="T99" s="96"/>
      <c r="U99" s="56">
        <f t="shared" si="273"/>
        <v>0</v>
      </c>
      <c r="V99" s="55"/>
      <c r="W99" s="58">
        <f t="shared" si="274"/>
        <v>0</v>
      </c>
      <c r="X99" s="59"/>
      <c r="Y99" s="56">
        <f t="shared" si="313"/>
        <v>0</v>
      </c>
      <c r="Z99" s="95"/>
      <c r="AA99" s="56">
        <f t="shared" si="275"/>
        <v>0</v>
      </c>
      <c r="AB99" s="96"/>
      <c r="AC99" s="56">
        <f t="shared" si="276"/>
        <v>0</v>
      </c>
      <c r="AD99" s="96"/>
      <c r="AE99" s="56">
        <f t="shared" si="277"/>
        <v>0</v>
      </c>
      <c r="AF99" s="124">
        <v>2</v>
      </c>
      <c r="AG99" s="56">
        <f t="shared" si="278"/>
        <v>555834.04799999995</v>
      </c>
      <c r="AH99" s="95"/>
      <c r="AI99" s="56">
        <f t="shared" si="279"/>
        <v>0</v>
      </c>
      <c r="AJ99" s="61"/>
      <c r="AK99" s="56">
        <f t="shared" si="280"/>
        <v>0</v>
      </c>
      <c r="AL99" s="95"/>
      <c r="AM99" s="58">
        <f t="shared" si="281"/>
        <v>0</v>
      </c>
      <c r="AN99" s="96"/>
      <c r="AO99" s="56">
        <f t="shared" si="282"/>
        <v>0</v>
      </c>
      <c r="AP99" s="96"/>
      <c r="AQ99" s="56">
        <f t="shared" si="283"/>
        <v>0</v>
      </c>
      <c r="AR99" s="96"/>
      <c r="AS99" s="56">
        <f t="shared" si="284"/>
        <v>0</v>
      </c>
      <c r="AT99" s="96"/>
      <c r="AU99" s="56">
        <f t="shared" si="285"/>
        <v>0</v>
      </c>
      <c r="AV99" s="96"/>
      <c r="AW99" s="56">
        <f t="shared" si="286"/>
        <v>0</v>
      </c>
      <c r="AX99" s="95"/>
      <c r="AY99" s="56">
        <f t="shared" si="287"/>
        <v>0</v>
      </c>
      <c r="AZ99" s="96"/>
      <c r="BA99" s="56">
        <f t="shared" si="288"/>
        <v>0</v>
      </c>
      <c r="BB99" s="96"/>
      <c r="BC99" s="56">
        <f t="shared" si="289"/>
        <v>0</v>
      </c>
      <c r="BD99" s="96"/>
      <c r="BE99" s="56">
        <f t="shared" si="290"/>
        <v>0</v>
      </c>
      <c r="BF99" s="96"/>
      <c r="BG99" s="56">
        <f t="shared" si="291"/>
        <v>0</v>
      </c>
      <c r="BH99" s="96"/>
      <c r="BI99" s="56">
        <f t="shared" si="292"/>
        <v>0</v>
      </c>
      <c r="BJ99" s="96"/>
      <c r="BK99" s="56">
        <f t="shared" si="293"/>
        <v>0</v>
      </c>
      <c r="BL99" s="95"/>
      <c r="BM99" s="56">
        <f t="shared" si="294"/>
        <v>0</v>
      </c>
      <c r="BN99" s="115"/>
      <c r="BO99" s="56">
        <f t="shared" si="295"/>
        <v>0</v>
      </c>
      <c r="BP99" s="96"/>
      <c r="BQ99" s="56">
        <f t="shared" si="296"/>
        <v>0</v>
      </c>
      <c r="BR99" s="95"/>
      <c r="BS99" s="56">
        <f t="shared" si="297"/>
        <v>0</v>
      </c>
      <c r="BT99" s="95"/>
      <c r="BU99" s="56">
        <f t="shared" si="298"/>
        <v>0</v>
      </c>
      <c r="BV99" s="95"/>
      <c r="BW99" s="56">
        <f t="shared" si="299"/>
        <v>0</v>
      </c>
      <c r="BX99" s="95"/>
      <c r="BY99" s="56">
        <f t="shared" si="300"/>
        <v>0</v>
      </c>
      <c r="BZ99" s="96"/>
      <c r="CA99" s="56">
        <f t="shared" si="301"/>
        <v>0</v>
      </c>
      <c r="CB99" s="96"/>
      <c r="CC99" s="56">
        <f t="shared" si="302"/>
        <v>0</v>
      </c>
      <c r="CD99" s="95"/>
      <c r="CE99" s="56">
        <f t="shared" si="303"/>
        <v>0</v>
      </c>
      <c r="CF99" s="96"/>
      <c r="CG99" s="56">
        <f t="shared" si="304"/>
        <v>0</v>
      </c>
      <c r="CH99" s="96"/>
      <c r="CI99" s="56">
        <f t="shared" si="305"/>
        <v>0</v>
      </c>
      <c r="CJ99" s="95"/>
      <c r="CK99" s="56">
        <f t="shared" si="306"/>
        <v>0</v>
      </c>
      <c r="CL99" s="96"/>
      <c r="CM99" s="56">
        <f t="shared" si="307"/>
        <v>0</v>
      </c>
      <c r="CN99" s="95"/>
      <c r="CO99" s="56">
        <f t="shared" si="308"/>
        <v>0</v>
      </c>
      <c r="CP99" s="95"/>
      <c r="CQ99" s="56">
        <f t="shared" si="309"/>
        <v>0</v>
      </c>
      <c r="CR99" s="56"/>
      <c r="CS99" s="56">
        <f t="shared" si="310"/>
        <v>0</v>
      </c>
      <c r="CT99" s="64">
        <f t="shared" si="311"/>
        <v>2</v>
      </c>
      <c r="CU99" s="64">
        <f t="shared" si="311"/>
        <v>555834.04799999995</v>
      </c>
    </row>
    <row r="100" spans="1:99" s="46" customFormat="1" x14ac:dyDescent="0.25">
      <c r="A100" s="36">
        <v>20</v>
      </c>
      <c r="B100" s="36"/>
      <c r="C100" s="37" t="s">
        <v>199</v>
      </c>
      <c r="D100" s="50">
        <v>11480</v>
      </c>
      <c r="E100" s="103">
        <v>0.98</v>
      </c>
      <c r="F100" s="39">
        <v>1</v>
      </c>
      <c r="G100" s="88"/>
      <c r="H100" s="104">
        <v>1.4</v>
      </c>
      <c r="I100" s="104">
        <v>1.68</v>
      </c>
      <c r="J100" s="104">
        <v>2.23</v>
      </c>
      <c r="K100" s="99">
        <v>2.57</v>
      </c>
      <c r="L100" s="105">
        <f>SUM(L101:L106)</f>
        <v>89</v>
      </c>
      <c r="M100" s="106">
        <f>SUM(M101:M106)</f>
        <v>1125682.8799999999</v>
      </c>
      <c r="N100" s="106">
        <f t="shared" ref="N100:BY100" si="314">SUM(N101:N106)</f>
        <v>0</v>
      </c>
      <c r="O100" s="106">
        <f t="shared" si="314"/>
        <v>0</v>
      </c>
      <c r="P100" s="106">
        <f t="shared" si="314"/>
        <v>0</v>
      </c>
      <c r="Q100" s="106">
        <f t="shared" si="314"/>
        <v>0</v>
      </c>
      <c r="R100" s="105">
        <f t="shared" si="314"/>
        <v>0</v>
      </c>
      <c r="S100" s="106">
        <f t="shared" si="314"/>
        <v>0</v>
      </c>
      <c r="T100" s="106">
        <f t="shared" si="314"/>
        <v>0</v>
      </c>
      <c r="U100" s="106">
        <f t="shared" si="314"/>
        <v>0</v>
      </c>
      <c r="V100" s="105">
        <f t="shared" si="314"/>
        <v>0</v>
      </c>
      <c r="W100" s="105">
        <f t="shared" si="314"/>
        <v>0</v>
      </c>
      <c r="X100" s="106">
        <f t="shared" si="314"/>
        <v>0</v>
      </c>
      <c r="Y100" s="106">
        <f t="shared" si="314"/>
        <v>0</v>
      </c>
      <c r="Z100" s="105">
        <f t="shared" si="314"/>
        <v>11</v>
      </c>
      <c r="AA100" s="106">
        <f t="shared" si="314"/>
        <v>165863.04000000001</v>
      </c>
      <c r="AB100" s="106">
        <f t="shared" si="314"/>
        <v>484</v>
      </c>
      <c r="AC100" s="106">
        <f t="shared" si="314"/>
        <v>6985855.5199999996</v>
      </c>
      <c r="AD100" s="106">
        <f>SUM(AD101:AD106)</f>
        <v>0</v>
      </c>
      <c r="AE100" s="106">
        <f>SUM(AE101:AE106)</f>
        <v>0</v>
      </c>
      <c r="AF100" s="105">
        <f t="shared" ref="AF100" si="315">SUM(AF101:AF106)</f>
        <v>0</v>
      </c>
      <c r="AG100" s="106">
        <f t="shared" si="314"/>
        <v>0</v>
      </c>
      <c r="AH100" s="105">
        <f t="shared" si="314"/>
        <v>32</v>
      </c>
      <c r="AI100" s="106">
        <f t="shared" si="314"/>
        <v>456701.95200000005</v>
      </c>
      <c r="AJ100" s="105">
        <v>0</v>
      </c>
      <c r="AK100" s="106">
        <f t="shared" si="314"/>
        <v>0</v>
      </c>
      <c r="AL100" s="105">
        <f>SUM(AL101:AL106)</f>
        <v>0</v>
      </c>
      <c r="AM100" s="105">
        <f>SUM(AM101:AM106)</f>
        <v>0</v>
      </c>
      <c r="AN100" s="106">
        <f t="shared" si="314"/>
        <v>0</v>
      </c>
      <c r="AO100" s="106">
        <f t="shared" si="314"/>
        <v>0</v>
      </c>
      <c r="AP100" s="106">
        <f t="shared" si="314"/>
        <v>0</v>
      </c>
      <c r="AQ100" s="106">
        <f t="shared" si="314"/>
        <v>0</v>
      </c>
      <c r="AR100" s="106">
        <f t="shared" si="314"/>
        <v>0</v>
      </c>
      <c r="AS100" s="106">
        <f t="shared" si="314"/>
        <v>0</v>
      </c>
      <c r="AT100" s="106">
        <f t="shared" si="314"/>
        <v>0</v>
      </c>
      <c r="AU100" s="106">
        <f t="shared" si="314"/>
        <v>0</v>
      </c>
      <c r="AV100" s="106">
        <f t="shared" si="314"/>
        <v>0</v>
      </c>
      <c r="AW100" s="106">
        <f t="shared" si="314"/>
        <v>0</v>
      </c>
      <c r="AX100" s="105">
        <f t="shared" si="314"/>
        <v>0</v>
      </c>
      <c r="AY100" s="106">
        <f t="shared" si="314"/>
        <v>0</v>
      </c>
      <c r="AZ100" s="106">
        <f t="shared" si="314"/>
        <v>13</v>
      </c>
      <c r="BA100" s="106">
        <f t="shared" si="314"/>
        <v>154612.63999999998</v>
      </c>
      <c r="BB100" s="106">
        <f t="shared" si="314"/>
        <v>0</v>
      </c>
      <c r="BC100" s="106">
        <f t="shared" si="314"/>
        <v>0</v>
      </c>
      <c r="BD100" s="106">
        <f t="shared" si="314"/>
        <v>0</v>
      </c>
      <c r="BE100" s="106">
        <f t="shared" si="314"/>
        <v>0</v>
      </c>
      <c r="BF100" s="106">
        <f t="shared" si="314"/>
        <v>0</v>
      </c>
      <c r="BG100" s="106">
        <f t="shared" si="314"/>
        <v>0</v>
      </c>
      <c r="BH100" s="106">
        <f t="shared" si="314"/>
        <v>13</v>
      </c>
      <c r="BI100" s="106">
        <f t="shared" si="314"/>
        <v>154612.63999999998</v>
      </c>
      <c r="BJ100" s="106">
        <f t="shared" si="314"/>
        <v>0</v>
      </c>
      <c r="BK100" s="106">
        <f t="shared" si="314"/>
        <v>0</v>
      </c>
      <c r="BL100" s="105">
        <f>SUM(BL101:BL106)</f>
        <v>0</v>
      </c>
      <c r="BM100" s="106">
        <f>SUM(BM101:BM106)</f>
        <v>0</v>
      </c>
      <c r="BN100" s="106">
        <f>SUM(BN101:BN106)</f>
        <v>650</v>
      </c>
      <c r="BO100" s="106">
        <f>SUM(BO101:BO106)</f>
        <v>12452071.296</v>
      </c>
      <c r="BP100" s="106">
        <f t="shared" si="314"/>
        <v>1</v>
      </c>
      <c r="BQ100" s="106">
        <f t="shared" si="314"/>
        <v>14271.936000000002</v>
      </c>
      <c r="BR100" s="105">
        <f t="shared" si="314"/>
        <v>0</v>
      </c>
      <c r="BS100" s="106">
        <f t="shared" si="314"/>
        <v>0</v>
      </c>
      <c r="BT100" s="106">
        <f t="shared" si="314"/>
        <v>71</v>
      </c>
      <c r="BU100" s="106">
        <f t="shared" si="314"/>
        <v>1254773.1839999999</v>
      </c>
      <c r="BV100" s="105">
        <f t="shared" si="314"/>
        <v>51</v>
      </c>
      <c r="BW100" s="106">
        <f t="shared" si="314"/>
        <v>727868.73600000003</v>
      </c>
      <c r="BX100" s="105">
        <f t="shared" si="314"/>
        <v>0</v>
      </c>
      <c r="BY100" s="106">
        <f t="shared" si="314"/>
        <v>0</v>
      </c>
      <c r="BZ100" s="106">
        <f t="shared" ref="BZ100:CU100" si="316">SUM(BZ101:BZ106)</f>
        <v>3</v>
      </c>
      <c r="CA100" s="106">
        <f t="shared" si="316"/>
        <v>42815.807999999997</v>
      </c>
      <c r="CB100" s="106">
        <f t="shared" si="316"/>
        <v>0</v>
      </c>
      <c r="CC100" s="106">
        <f t="shared" si="316"/>
        <v>0</v>
      </c>
      <c r="CD100" s="105">
        <f t="shared" si="316"/>
        <v>2</v>
      </c>
      <c r="CE100" s="106">
        <f t="shared" si="316"/>
        <v>28543.872000000003</v>
      </c>
      <c r="CF100" s="106">
        <f t="shared" si="316"/>
        <v>9</v>
      </c>
      <c r="CG100" s="106">
        <f t="shared" si="316"/>
        <v>128447.424</v>
      </c>
      <c r="CH100" s="106">
        <f t="shared" si="316"/>
        <v>0</v>
      </c>
      <c r="CI100" s="106">
        <f t="shared" si="316"/>
        <v>0</v>
      </c>
      <c r="CJ100" s="105">
        <f t="shared" si="316"/>
        <v>5</v>
      </c>
      <c r="CK100" s="106">
        <f t="shared" si="316"/>
        <v>71359.679999999993</v>
      </c>
      <c r="CL100" s="106">
        <f t="shared" si="316"/>
        <v>1</v>
      </c>
      <c r="CM100" s="106">
        <f t="shared" si="316"/>
        <v>14271.936000000002</v>
      </c>
      <c r="CN100" s="105">
        <v>15</v>
      </c>
      <c r="CO100" s="106">
        <f t="shared" si="316"/>
        <v>284164.44</v>
      </c>
      <c r="CP100" s="105">
        <f t="shared" si="316"/>
        <v>0</v>
      </c>
      <c r="CQ100" s="106">
        <f t="shared" si="316"/>
        <v>0</v>
      </c>
      <c r="CR100" s="106">
        <f t="shared" si="316"/>
        <v>0</v>
      </c>
      <c r="CS100" s="106">
        <f t="shared" si="316"/>
        <v>0</v>
      </c>
      <c r="CT100" s="106">
        <f t="shared" si="316"/>
        <v>1450</v>
      </c>
      <c r="CU100" s="106">
        <f t="shared" si="316"/>
        <v>24061916.983999997</v>
      </c>
    </row>
    <row r="101" spans="1:99" s="1" customFormat="1" x14ac:dyDescent="0.25">
      <c r="A101" s="35"/>
      <c r="B101" s="35">
        <v>64</v>
      </c>
      <c r="C101" s="49" t="s">
        <v>200</v>
      </c>
      <c r="D101" s="50">
        <v>11480</v>
      </c>
      <c r="E101" s="51">
        <v>0.74</v>
      </c>
      <c r="F101" s="52">
        <v>1</v>
      </c>
      <c r="G101" s="53"/>
      <c r="H101" s="50">
        <v>1.4</v>
      </c>
      <c r="I101" s="50">
        <v>1.68</v>
      </c>
      <c r="J101" s="50">
        <v>2.23</v>
      </c>
      <c r="K101" s="54">
        <v>2.57</v>
      </c>
      <c r="L101" s="55">
        <v>78</v>
      </c>
      <c r="M101" s="56">
        <f t="shared" ref="M101:M106" si="317">SUM(L101*$D101*$E101*$F101*$H101*$M$11)</f>
        <v>927675.83999999985</v>
      </c>
      <c r="N101" s="57"/>
      <c r="O101" s="56">
        <f t="shared" si="312"/>
        <v>0</v>
      </c>
      <c r="P101" s="57"/>
      <c r="Q101" s="56">
        <f t="shared" ref="Q101:Q106" si="318">SUM(P101*$D101*$E101*$F101*$H101*$Q$11)</f>
        <v>0</v>
      </c>
      <c r="R101" s="55"/>
      <c r="S101" s="56">
        <f t="shared" ref="S101:S106" si="319">SUM(R101*$D101*$E101*$F101*$H101*$S$11)</f>
        <v>0</v>
      </c>
      <c r="T101" s="57"/>
      <c r="U101" s="56">
        <f t="shared" ref="U101:U106" si="320">SUM(T101*$D101*$E101*$F101*$H101*$U$11)</f>
        <v>0</v>
      </c>
      <c r="V101" s="55"/>
      <c r="W101" s="58">
        <f t="shared" ref="W101:W106" si="321">SUM(V101*$D101*$E101*$F101*$H101*$W$11)</f>
        <v>0</v>
      </c>
      <c r="X101" s="59"/>
      <c r="Y101" s="56">
        <f t="shared" si="313"/>
        <v>0</v>
      </c>
      <c r="Z101" s="55">
        <v>9</v>
      </c>
      <c r="AA101" s="56">
        <f t="shared" ref="AA101:AA106" si="322">SUM(Z101*$D101*$E101*$F101*$H101*$AA$11)</f>
        <v>107039.52</v>
      </c>
      <c r="AB101" s="57">
        <v>333</v>
      </c>
      <c r="AC101" s="56">
        <f t="shared" ref="AC101:AC106" si="323">SUM(AB101*$D101*$E101*$F101*$H101*$AC$11)</f>
        <v>3960462.2399999998</v>
      </c>
      <c r="AD101" s="57"/>
      <c r="AE101" s="56">
        <f t="shared" ref="AE101:AE106" si="324">SUM(AD101*$D101*$E101*$F101*$H101*$AE$11)</f>
        <v>0</v>
      </c>
      <c r="AF101" s="55"/>
      <c r="AG101" s="56">
        <f t="shared" ref="AG101:AG106" si="325">AF101*$D101*$E101*$F101*$I101*$AG$11</f>
        <v>0</v>
      </c>
      <c r="AH101" s="60">
        <v>32</v>
      </c>
      <c r="AI101" s="56">
        <f t="shared" ref="AI101:AI106" si="326">AH101*$D101*$E101*$F101*$I101*$AI$11</f>
        <v>456701.95200000005</v>
      </c>
      <c r="AJ101" s="61"/>
      <c r="AK101" s="56">
        <f t="shared" ref="AK101:AK106" si="327">SUM(AJ101*$D101*$E101*$F101*$H101*$AK$11)</f>
        <v>0</v>
      </c>
      <c r="AL101" s="55"/>
      <c r="AM101" s="58">
        <f t="shared" ref="AM101:AM106" si="328">SUM(AL101*$D101*$E101*$F101*$H101*$AM$11)</f>
        <v>0</v>
      </c>
      <c r="AN101" s="57"/>
      <c r="AO101" s="56">
        <f t="shared" ref="AO101:AO106" si="329">SUM(AN101*$D101*$E101*$F101*$H101*$AO$11)</f>
        <v>0</v>
      </c>
      <c r="AP101" s="57"/>
      <c r="AQ101" s="56">
        <f t="shared" ref="AQ101:AQ106" si="330">SUM(AP101*$D101*$E101*$F101*$H101*$AQ$11)</f>
        <v>0</v>
      </c>
      <c r="AR101" s="57"/>
      <c r="AS101" s="56">
        <f t="shared" ref="AS101:AS106" si="331">SUM(AR101*$D101*$E101*$F101*$H101*$AS$11)</f>
        <v>0</v>
      </c>
      <c r="AT101" s="57"/>
      <c r="AU101" s="56">
        <f t="shared" ref="AU101:AU106" si="332">SUM(AT101*$D101*$E101*$F101*$H101*$AU$11)</f>
        <v>0</v>
      </c>
      <c r="AV101" s="57"/>
      <c r="AW101" s="56">
        <f t="shared" ref="AW101:AW106" si="333">SUM(AV101*$D101*$E101*$F101*$H101*$AW$11)</f>
        <v>0</v>
      </c>
      <c r="AX101" s="55"/>
      <c r="AY101" s="56">
        <f t="shared" ref="AY101:AY106" si="334">SUM(AX101*$D101*$E101*$F101*$H101*$AY$11)</f>
        <v>0</v>
      </c>
      <c r="AZ101" s="57">
        <v>13</v>
      </c>
      <c r="BA101" s="56">
        <f t="shared" ref="BA101:BA106" si="335">SUM(AZ101*$D101*$E101*$F101*$H101*$BA$11)</f>
        <v>154612.63999999998</v>
      </c>
      <c r="BB101" s="57"/>
      <c r="BC101" s="56">
        <f t="shared" ref="BC101:BC106" si="336">SUM(BB101*$D101*$E101*$F101*$H101*$BC$11)</f>
        <v>0</v>
      </c>
      <c r="BD101" s="57"/>
      <c r="BE101" s="56">
        <f t="shared" ref="BE101:BE106" si="337">SUM(BD101*$D101*$E101*$F101*$H101*$BE$11)</f>
        <v>0</v>
      </c>
      <c r="BF101" s="57"/>
      <c r="BG101" s="56">
        <f t="shared" ref="BG101:BG106" si="338">SUM(BF101*$D101*$E101*$F101*$H101*$BG$11)</f>
        <v>0</v>
      </c>
      <c r="BH101" s="57">
        <v>13</v>
      </c>
      <c r="BI101" s="56">
        <f t="shared" ref="BI101:BI106" si="339">SUM(BH101*$D101*$E101*$F101*$H101*$BI$11)</f>
        <v>154612.63999999998</v>
      </c>
      <c r="BJ101" s="57"/>
      <c r="BK101" s="56">
        <f t="shared" ref="BK101:BK106" si="340">BJ101*$D101*$E101*$F101*$I101*$BK$11</f>
        <v>0</v>
      </c>
      <c r="BL101" s="55"/>
      <c r="BM101" s="56">
        <f t="shared" ref="BM101:BM106" si="341">BL101*$D101*$E101*$F101*$I101*$BM$11</f>
        <v>0</v>
      </c>
      <c r="BN101" s="114">
        <v>297</v>
      </c>
      <c r="BO101" s="56">
        <f t="shared" ref="BO101:BO106" si="342">BN101*$D101*$E101*$F101*$I101*$BO$11</f>
        <v>4238764.9919999996</v>
      </c>
      <c r="BP101" s="57">
        <v>1</v>
      </c>
      <c r="BQ101" s="56">
        <f t="shared" ref="BQ101:BQ106" si="343">BP101*$D101*$E101*$F101*$I101*$BQ$11</f>
        <v>14271.936000000002</v>
      </c>
      <c r="BR101" s="55"/>
      <c r="BS101" s="56">
        <f t="shared" ref="BS101:BS106" si="344">BR101*$D101*$E101*$F101*$I101*$BS$11</f>
        <v>0</v>
      </c>
      <c r="BT101" s="60">
        <v>48</v>
      </c>
      <c r="BU101" s="56">
        <f t="shared" ref="BU101:BU106" si="345">BT101*$D101*$E101*$F101*$I101*$BU$11</f>
        <v>685052.92799999996</v>
      </c>
      <c r="BV101" s="55">
        <v>51</v>
      </c>
      <c r="BW101" s="56">
        <f t="shared" ref="BW101:BW106" si="346">BV101*$D101*$E101*$F101*$I101*$BW$11</f>
        <v>727868.73600000003</v>
      </c>
      <c r="BX101" s="55"/>
      <c r="BY101" s="56">
        <f t="shared" ref="BY101:BY106" si="347">BX101*$D101*$E101*$F101*$I101*$BY$11</f>
        <v>0</v>
      </c>
      <c r="BZ101" s="63">
        <v>3</v>
      </c>
      <c r="CA101" s="56">
        <f t="shared" ref="CA101:CA106" si="348">BZ101*$D101*$E101*$F101*$I101*$CA$11</f>
        <v>42815.807999999997</v>
      </c>
      <c r="CB101" s="57"/>
      <c r="CC101" s="56">
        <f t="shared" ref="CC101:CC106" si="349">CB101*$D101*$E101*$F101*$I101*$CC$11</f>
        <v>0</v>
      </c>
      <c r="CD101" s="55">
        <v>2</v>
      </c>
      <c r="CE101" s="56">
        <f t="shared" ref="CE101:CE106" si="350">CD101*$D101*$E101*$F101*$I101*$CE$11</f>
        <v>28543.872000000003</v>
      </c>
      <c r="CF101" s="57">
        <v>9</v>
      </c>
      <c r="CG101" s="56">
        <f t="shared" ref="CG101:CG106" si="351">CF101*$D101*$E101*$F101*$I101*$CG$11</f>
        <v>128447.424</v>
      </c>
      <c r="CH101" s="57"/>
      <c r="CI101" s="56">
        <f t="shared" ref="CI101:CI106" si="352">CH101*$D101*$E101*$F101*$I101*$CI$11</f>
        <v>0</v>
      </c>
      <c r="CJ101" s="55">
        <v>5</v>
      </c>
      <c r="CK101" s="56">
        <f t="shared" ref="CK101:CK106" si="353">CJ101*$D101*$E101*$F101*$I101*$CK$11</f>
        <v>71359.679999999993</v>
      </c>
      <c r="CL101" s="57">
        <v>1</v>
      </c>
      <c r="CM101" s="56">
        <f t="shared" ref="CM101:CM106" si="354">CL101*$D101*$E101*$F101*$I101*$CM$11</f>
        <v>14271.936000000002</v>
      </c>
      <c r="CN101" s="60">
        <v>15</v>
      </c>
      <c r="CO101" s="56">
        <f t="shared" ref="CO101:CO106" si="355">CN101*$D101*$E101*$F101*$J101*$CO$11</f>
        <v>284164.44</v>
      </c>
      <c r="CP101" s="60"/>
      <c r="CQ101" s="56">
        <f t="shared" ref="CQ101:CQ106" si="356">CP101*$D101*$E101*$F101*$K101*$CQ$11</f>
        <v>0</v>
      </c>
      <c r="CR101" s="56"/>
      <c r="CS101" s="56">
        <f t="shared" ref="CS101:CS106" si="357">CR101*D101*E101*F101</f>
        <v>0</v>
      </c>
      <c r="CT101" s="64">
        <f t="shared" ref="CT101:CU106" si="358">SUM(N101+L101+X101+P101+R101+Z101+V101+T101+AB101+AF101+AD101+AH101+AJ101+AN101+BJ101+BP101+AL101+AX101+AZ101+CB101+CD101+BZ101+CF101+CH101+BT101+BV101+AP101+AR101+AT101+AV101+BL101+BN101+BR101+BB101+BD101+BF101+BH101+BX101+CJ101+CL101+CN101+CP101+CR101)</f>
        <v>910</v>
      </c>
      <c r="CU101" s="64">
        <f t="shared" si="358"/>
        <v>11996666.584000001</v>
      </c>
    </row>
    <row r="102" spans="1:99" s="1" customFormat="1" ht="45" x14ac:dyDescent="0.25">
      <c r="A102" s="35"/>
      <c r="B102" s="35">
        <v>65</v>
      </c>
      <c r="C102" s="49" t="s">
        <v>201</v>
      </c>
      <c r="D102" s="50">
        <v>11480</v>
      </c>
      <c r="E102" s="51">
        <v>1.1200000000000001</v>
      </c>
      <c r="F102" s="52">
        <v>1</v>
      </c>
      <c r="G102" s="53"/>
      <c r="H102" s="50">
        <v>1.4</v>
      </c>
      <c r="I102" s="50">
        <v>1.68</v>
      </c>
      <c r="J102" s="50">
        <v>2.23</v>
      </c>
      <c r="K102" s="54">
        <v>2.57</v>
      </c>
      <c r="L102" s="55">
        <v>11</v>
      </c>
      <c r="M102" s="56">
        <f t="shared" si="317"/>
        <v>198007.04000000001</v>
      </c>
      <c r="N102" s="57">
        <v>0</v>
      </c>
      <c r="O102" s="56">
        <f t="shared" si="312"/>
        <v>0</v>
      </c>
      <c r="P102" s="57">
        <v>0</v>
      </c>
      <c r="Q102" s="56">
        <f t="shared" si="318"/>
        <v>0</v>
      </c>
      <c r="R102" s="55">
        <v>0</v>
      </c>
      <c r="S102" s="56">
        <f t="shared" si="319"/>
        <v>0</v>
      </c>
      <c r="T102" s="57">
        <v>0</v>
      </c>
      <c r="U102" s="56">
        <f t="shared" si="320"/>
        <v>0</v>
      </c>
      <c r="V102" s="55"/>
      <c r="W102" s="58">
        <f t="shared" si="321"/>
        <v>0</v>
      </c>
      <c r="X102" s="59"/>
      <c r="Y102" s="56">
        <f t="shared" si="313"/>
        <v>0</v>
      </c>
      <c r="Z102" s="55"/>
      <c r="AA102" s="56">
        <f t="shared" si="322"/>
        <v>0</v>
      </c>
      <c r="AB102" s="57">
        <v>120</v>
      </c>
      <c r="AC102" s="56">
        <f t="shared" si="323"/>
        <v>2160076.8000000003</v>
      </c>
      <c r="AD102" s="57">
        <v>0</v>
      </c>
      <c r="AE102" s="56">
        <f t="shared" si="324"/>
        <v>0</v>
      </c>
      <c r="AF102" s="55">
        <v>0</v>
      </c>
      <c r="AG102" s="56">
        <f t="shared" si="325"/>
        <v>0</v>
      </c>
      <c r="AH102" s="55">
        <v>0</v>
      </c>
      <c r="AI102" s="56">
        <f t="shared" si="326"/>
        <v>0</v>
      </c>
      <c r="AJ102" s="61"/>
      <c r="AK102" s="56">
        <f t="shared" si="327"/>
        <v>0</v>
      </c>
      <c r="AL102" s="55"/>
      <c r="AM102" s="58">
        <f t="shared" si="328"/>
        <v>0</v>
      </c>
      <c r="AN102" s="57">
        <v>0</v>
      </c>
      <c r="AO102" s="56">
        <f t="shared" si="329"/>
        <v>0</v>
      </c>
      <c r="AP102" s="57">
        <v>0</v>
      </c>
      <c r="AQ102" s="56">
        <f t="shared" si="330"/>
        <v>0</v>
      </c>
      <c r="AR102" s="57"/>
      <c r="AS102" s="56">
        <f t="shared" si="331"/>
        <v>0</v>
      </c>
      <c r="AT102" s="57"/>
      <c r="AU102" s="56">
        <f t="shared" si="332"/>
        <v>0</v>
      </c>
      <c r="AV102" s="57"/>
      <c r="AW102" s="56">
        <f t="shared" si="333"/>
        <v>0</v>
      </c>
      <c r="AX102" s="55">
        <v>0</v>
      </c>
      <c r="AY102" s="56">
        <f t="shared" si="334"/>
        <v>0</v>
      </c>
      <c r="AZ102" s="57">
        <v>0</v>
      </c>
      <c r="BA102" s="56">
        <f t="shared" si="335"/>
        <v>0</v>
      </c>
      <c r="BB102" s="57">
        <v>0</v>
      </c>
      <c r="BC102" s="56">
        <f t="shared" si="336"/>
        <v>0</v>
      </c>
      <c r="BD102" s="57">
        <v>0</v>
      </c>
      <c r="BE102" s="56">
        <f t="shared" si="337"/>
        <v>0</v>
      </c>
      <c r="BF102" s="57">
        <v>0</v>
      </c>
      <c r="BG102" s="56">
        <f t="shared" si="338"/>
        <v>0</v>
      </c>
      <c r="BH102" s="57"/>
      <c r="BI102" s="56">
        <f t="shared" si="339"/>
        <v>0</v>
      </c>
      <c r="BJ102" s="57">
        <v>0</v>
      </c>
      <c r="BK102" s="56">
        <f t="shared" si="340"/>
        <v>0</v>
      </c>
      <c r="BL102" s="55">
        <v>0</v>
      </c>
      <c r="BM102" s="56">
        <f t="shared" si="341"/>
        <v>0</v>
      </c>
      <c r="BN102" s="114">
        <v>306</v>
      </c>
      <c r="BO102" s="56">
        <f t="shared" si="342"/>
        <v>6609835.0080000004</v>
      </c>
      <c r="BP102" s="57">
        <v>0</v>
      </c>
      <c r="BQ102" s="56">
        <f t="shared" si="343"/>
        <v>0</v>
      </c>
      <c r="BR102" s="55">
        <v>0</v>
      </c>
      <c r="BS102" s="56">
        <f t="shared" si="344"/>
        <v>0</v>
      </c>
      <c r="BT102" s="60">
        <v>16</v>
      </c>
      <c r="BU102" s="56">
        <f t="shared" si="345"/>
        <v>345612.288</v>
      </c>
      <c r="BV102" s="55">
        <v>0</v>
      </c>
      <c r="BW102" s="56">
        <f t="shared" si="346"/>
        <v>0</v>
      </c>
      <c r="BX102" s="55"/>
      <c r="BY102" s="56">
        <f t="shared" si="347"/>
        <v>0</v>
      </c>
      <c r="BZ102" s="57">
        <v>0</v>
      </c>
      <c r="CA102" s="56">
        <f t="shared" si="348"/>
        <v>0</v>
      </c>
      <c r="CB102" s="57">
        <v>0</v>
      </c>
      <c r="CC102" s="56">
        <f t="shared" si="349"/>
        <v>0</v>
      </c>
      <c r="CD102" s="55">
        <v>0</v>
      </c>
      <c r="CE102" s="56">
        <f t="shared" si="350"/>
        <v>0</v>
      </c>
      <c r="CF102" s="57">
        <v>0</v>
      </c>
      <c r="CG102" s="56">
        <f t="shared" si="351"/>
        <v>0</v>
      </c>
      <c r="CH102" s="57"/>
      <c r="CI102" s="56">
        <f t="shared" si="352"/>
        <v>0</v>
      </c>
      <c r="CJ102" s="55"/>
      <c r="CK102" s="56">
        <f t="shared" si="353"/>
        <v>0</v>
      </c>
      <c r="CL102" s="57">
        <v>0</v>
      </c>
      <c r="CM102" s="56">
        <f t="shared" si="354"/>
        <v>0</v>
      </c>
      <c r="CN102" s="55">
        <v>0</v>
      </c>
      <c r="CO102" s="56">
        <f t="shared" si="355"/>
        <v>0</v>
      </c>
      <c r="CP102" s="55">
        <v>0</v>
      </c>
      <c r="CQ102" s="56">
        <f t="shared" si="356"/>
        <v>0</v>
      </c>
      <c r="CR102" s="56"/>
      <c r="CS102" s="56">
        <f t="shared" si="357"/>
        <v>0</v>
      </c>
      <c r="CT102" s="64">
        <f t="shared" si="358"/>
        <v>453</v>
      </c>
      <c r="CU102" s="64">
        <f t="shared" si="358"/>
        <v>9313531.1359999999</v>
      </c>
    </row>
    <row r="103" spans="1:99" s="1" customFormat="1" ht="45" x14ac:dyDescent="0.25">
      <c r="A103" s="35"/>
      <c r="B103" s="35">
        <v>66</v>
      </c>
      <c r="C103" s="49" t="s">
        <v>202</v>
      </c>
      <c r="D103" s="50">
        <v>11480</v>
      </c>
      <c r="E103" s="51">
        <v>1.66</v>
      </c>
      <c r="F103" s="52">
        <v>1</v>
      </c>
      <c r="G103" s="53"/>
      <c r="H103" s="50">
        <v>1.4</v>
      </c>
      <c r="I103" s="50">
        <v>1.68</v>
      </c>
      <c r="J103" s="50">
        <v>2.23</v>
      </c>
      <c r="K103" s="54">
        <v>2.57</v>
      </c>
      <c r="L103" s="55"/>
      <c r="M103" s="56">
        <f t="shared" si="317"/>
        <v>0</v>
      </c>
      <c r="N103" s="57">
        <v>0</v>
      </c>
      <c r="O103" s="56">
        <f t="shared" si="312"/>
        <v>0</v>
      </c>
      <c r="P103" s="57">
        <v>0</v>
      </c>
      <c r="Q103" s="56">
        <f t="shared" si="318"/>
        <v>0</v>
      </c>
      <c r="R103" s="55">
        <v>0</v>
      </c>
      <c r="S103" s="56">
        <f t="shared" si="319"/>
        <v>0</v>
      </c>
      <c r="T103" s="57">
        <v>0</v>
      </c>
      <c r="U103" s="56">
        <f t="shared" si="320"/>
        <v>0</v>
      </c>
      <c r="V103" s="55"/>
      <c r="W103" s="58">
        <f t="shared" si="321"/>
        <v>0</v>
      </c>
      <c r="X103" s="59"/>
      <c r="Y103" s="56">
        <f t="shared" si="313"/>
        <v>0</v>
      </c>
      <c r="Z103" s="55">
        <v>1</v>
      </c>
      <c r="AA103" s="56">
        <f t="shared" si="322"/>
        <v>26679.519999999997</v>
      </c>
      <c r="AB103" s="57">
        <v>24</v>
      </c>
      <c r="AC103" s="56">
        <f t="shared" si="323"/>
        <v>640308.47999999986</v>
      </c>
      <c r="AD103" s="57">
        <v>0</v>
      </c>
      <c r="AE103" s="56">
        <f t="shared" si="324"/>
        <v>0</v>
      </c>
      <c r="AF103" s="55">
        <v>0</v>
      </c>
      <c r="AG103" s="56">
        <f t="shared" si="325"/>
        <v>0</v>
      </c>
      <c r="AH103" s="55">
        <v>0</v>
      </c>
      <c r="AI103" s="56">
        <f t="shared" si="326"/>
        <v>0</v>
      </c>
      <c r="AJ103" s="61"/>
      <c r="AK103" s="56">
        <f t="shared" si="327"/>
        <v>0</v>
      </c>
      <c r="AL103" s="55"/>
      <c r="AM103" s="58">
        <f t="shared" si="328"/>
        <v>0</v>
      </c>
      <c r="AN103" s="57">
        <v>0</v>
      </c>
      <c r="AO103" s="56">
        <f t="shared" si="329"/>
        <v>0</v>
      </c>
      <c r="AP103" s="57">
        <v>0</v>
      </c>
      <c r="AQ103" s="56">
        <f t="shared" si="330"/>
        <v>0</v>
      </c>
      <c r="AR103" s="57"/>
      <c r="AS103" s="56">
        <f t="shared" si="331"/>
        <v>0</v>
      </c>
      <c r="AT103" s="57"/>
      <c r="AU103" s="56">
        <f t="shared" si="332"/>
        <v>0</v>
      </c>
      <c r="AV103" s="57"/>
      <c r="AW103" s="56">
        <f t="shared" si="333"/>
        <v>0</v>
      </c>
      <c r="AX103" s="55">
        <v>0</v>
      </c>
      <c r="AY103" s="56">
        <f t="shared" si="334"/>
        <v>0</v>
      </c>
      <c r="AZ103" s="57">
        <v>0</v>
      </c>
      <c r="BA103" s="56">
        <f t="shared" si="335"/>
        <v>0</v>
      </c>
      <c r="BB103" s="57">
        <v>0</v>
      </c>
      <c r="BC103" s="56">
        <f t="shared" si="336"/>
        <v>0</v>
      </c>
      <c r="BD103" s="57">
        <v>0</v>
      </c>
      <c r="BE103" s="56">
        <f t="shared" si="337"/>
        <v>0</v>
      </c>
      <c r="BF103" s="57">
        <v>0</v>
      </c>
      <c r="BG103" s="56">
        <f t="shared" si="338"/>
        <v>0</v>
      </c>
      <c r="BH103" s="57"/>
      <c r="BI103" s="56">
        <f t="shared" si="339"/>
        <v>0</v>
      </c>
      <c r="BJ103" s="57">
        <v>0</v>
      </c>
      <c r="BK103" s="56">
        <f t="shared" si="340"/>
        <v>0</v>
      </c>
      <c r="BL103" s="55">
        <v>0</v>
      </c>
      <c r="BM103" s="56">
        <f t="shared" si="341"/>
        <v>0</v>
      </c>
      <c r="BN103" s="114">
        <v>36</v>
      </c>
      <c r="BO103" s="56">
        <f t="shared" si="342"/>
        <v>1152555.2639999997</v>
      </c>
      <c r="BP103" s="57">
        <v>0</v>
      </c>
      <c r="BQ103" s="56">
        <f t="shared" si="343"/>
        <v>0</v>
      </c>
      <c r="BR103" s="55">
        <v>0</v>
      </c>
      <c r="BS103" s="56">
        <f t="shared" si="344"/>
        <v>0</v>
      </c>
      <c r="BT103" s="55">
        <v>7</v>
      </c>
      <c r="BU103" s="56">
        <f t="shared" si="345"/>
        <v>224107.96799999999</v>
      </c>
      <c r="BV103" s="55">
        <v>0</v>
      </c>
      <c r="BW103" s="56">
        <f t="shared" si="346"/>
        <v>0</v>
      </c>
      <c r="BX103" s="55"/>
      <c r="BY103" s="56">
        <f t="shared" si="347"/>
        <v>0</v>
      </c>
      <c r="BZ103" s="57">
        <v>0</v>
      </c>
      <c r="CA103" s="56">
        <f t="shared" si="348"/>
        <v>0</v>
      </c>
      <c r="CB103" s="57">
        <v>0</v>
      </c>
      <c r="CC103" s="56">
        <f t="shared" si="349"/>
        <v>0</v>
      </c>
      <c r="CD103" s="55">
        <v>0</v>
      </c>
      <c r="CE103" s="56">
        <f t="shared" si="350"/>
        <v>0</v>
      </c>
      <c r="CF103" s="57">
        <v>0</v>
      </c>
      <c r="CG103" s="56">
        <f t="shared" si="351"/>
        <v>0</v>
      </c>
      <c r="CH103" s="57"/>
      <c r="CI103" s="56">
        <f t="shared" si="352"/>
        <v>0</v>
      </c>
      <c r="CJ103" s="55"/>
      <c r="CK103" s="56">
        <f t="shared" si="353"/>
        <v>0</v>
      </c>
      <c r="CL103" s="57">
        <v>0</v>
      </c>
      <c r="CM103" s="56">
        <f t="shared" si="354"/>
        <v>0</v>
      </c>
      <c r="CN103" s="55">
        <v>0</v>
      </c>
      <c r="CO103" s="56">
        <f t="shared" si="355"/>
        <v>0</v>
      </c>
      <c r="CP103" s="55">
        <v>0</v>
      </c>
      <c r="CQ103" s="56">
        <f t="shared" si="356"/>
        <v>0</v>
      </c>
      <c r="CR103" s="56"/>
      <c r="CS103" s="56">
        <f t="shared" si="357"/>
        <v>0</v>
      </c>
      <c r="CT103" s="64">
        <f t="shared" si="358"/>
        <v>68</v>
      </c>
      <c r="CU103" s="64">
        <f t="shared" si="358"/>
        <v>2043651.2319999996</v>
      </c>
    </row>
    <row r="104" spans="1:99" s="1" customFormat="1" ht="45" x14ac:dyDescent="0.25">
      <c r="A104" s="35"/>
      <c r="B104" s="35">
        <v>67</v>
      </c>
      <c r="C104" s="49" t="s">
        <v>203</v>
      </c>
      <c r="D104" s="50">
        <v>11480</v>
      </c>
      <c r="E104" s="51">
        <v>2</v>
      </c>
      <c r="F104" s="52">
        <v>1</v>
      </c>
      <c r="G104" s="53"/>
      <c r="H104" s="50">
        <v>1.4</v>
      </c>
      <c r="I104" s="50">
        <v>1.68</v>
      </c>
      <c r="J104" s="50">
        <v>2.23</v>
      </c>
      <c r="K104" s="54">
        <v>2.57</v>
      </c>
      <c r="L104" s="55"/>
      <c r="M104" s="56">
        <f t="shared" si="317"/>
        <v>0</v>
      </c>
      <c r="N104" s="57">
        <v>0</v>
      </c>
      <c r="O104" s="56">
        <f t="shared" si="312"/>
        <v>0</v>
      </c>
      <c r="P104" s="57">
        <v>0</v>
      </c>
      <c r="Q104" s="56">
        <f t="shared" si="318"/>
        <v>0</v>
      </c>
      <c r="R104" s="55">
        <v>0</v>
      </c>
      <c r="S104" s="56">
        <f t="shared" si="319"/>
        <v>0</v>
      </c>
      <c r="T104" s="57">
        <v>0</v>
      </c>
      <c r="U104" s="56">
        <f t="shared" si="320"/>
        <v>0</v>
      </c>
      <c r="V104" s="55"/>
      <c r="W104" s="58">
        <f t="shared" si="321"/>
        <v>0</v>
      </c>
      <c r="X104" s="59"/>
      <c r="Y104" s="56">
        <f t="shared" si="313"/>
        <v>0</v>
      </c>
      <c r="Z104" s="55">
        <v>1</v>
      </c>
      <c r="AA104" s="56">
        <f t="shared" si="322"/>
        <v>32143.999999999996</v>
      </c>
      <c r="AB104" s="57">
        <v>7</v>
      </c>
      <c r="AC104" s="56">
        <f t="shared" si="323"/>
        <v>225008</v>
      </c>
      <c r="AD104" s="57">
        <v>0</v>
      </c>
      <c r="AE104" s="56">
        <f t="shared" si="324"/>
        <v>0</v>
      </c>
      <c r="AF104" s="55">
        <v>0</v>
      </c>
      <c r="AG104" s="56">
        <f t="shared" si="325"/>
        <v>0</v>
      </c>
      <c r="AH104" s="55">
        <v>0</v>
      </c>
      <c r="AI104" s="56">
        <f t="shared" si="326"/>
        <v>0</v>
      </c>
      <c r="AJ104" s="61"/>
      <c r="AK104" s="56">
        <f t="shared" si="327"/>
        <v>0</v>
      </c>
      <c r="AL104" s="55"/>
      <c r="AM104" s="58">
        <f t="shared" si="328"/>
        <v>0</v>
      </c>
      <c r="AN104" s="57">
        <v>0</v>
      </c>
      <c r="AO104" s="56">
        <f t="shared" si="329"/>
        <v>0</v>
      </c>
      <c r="AP104" s="57">
        <v>0</v>
      </c>
      <c r="AQ104" s="56">
        <f t="shared" si="330"/>
        <v>0</v>
      </c>
      <c r="AR104" s="57"/>
      <c r="AS104" s="56">
        <f t="shared" si="331"/>
        <v>0</v>
      </c>
      <c r="AT104" s="57"/>
      <c r="AU104" s="56">
        <f t="shared" si="332"/>
        <v>0</v>
      </c>
      <c r="AV104" s="57"/>
      <c r="AW104" s="56">
        <f t="shared" si="333"/>
        <v>0</v>
      </c>
      <c r="AX104" s="55">
        <v>0</v>
      </c>
      <c r="AY104" s="56">
        <f t="shared" si="334"/>
        <v>0</v>
      </c>
      <c r="AZ104" s="57">
        <v>0</v>
      </c>
      <c r="BA104" s="56">
        <f t="shared" si="335"/>
        <v>0</v>
      </c>
      <c r="BB104" s="57">
        <v>0</v>
      </c>
      <c r="BC104" s="56">
        <f t="shared" si="336"/>
        <v>0</v>
      </c>
      <c r="BD104" s="57">
        <v>0</v>
      </c>
      <c r="BE104" s="56">
        <f t="shared" si="337"/>
        <v>0</v>
      </c>
      <c r="BF104" s="57">
        <v>0</v>
      </c>
      <c r="BG104" s="56">
        <f t="shared" si="338"/>
        <v>0</v>
      </c>
      <c r="BH104" s="57"/>
      <c r="BI104" s="56">
        <f t="shared" si="339"/>
        <v>0</v>
      </c>
      <c r="BJ104" s="57">
        <v>0</v>
      </c>
      <c r="BK104" s="56">
        <f t="shared" si="340"/>
        <v>0</v>
      </c>
      <c r="BL104" s="55">
        <v>0</v>
      </c>
      <c r="BM104" s="56">
        <f t="shared" si="341"/>
        <v>0</v>
      </c>
      <c r="BN104" s="114">
        <v>8</v>
      </c>
      <c r="BO104" s="56">
        <f t="shared" si="342"/>
        <v>308582.39999999997</v>
      </c>
      <c r="BP104" s="63"/>
      <c r="BQ104" s="56">
        <f t="shared" si="343"/>
        <v>0</v>
      </c>
      <c r="BR104" s="55">
        <v>0</v>
      </c>
      <c r="BS104" s="56">
        <f t="shared" si="344"/>
        <v>0</v>
      </c>
      <c r="BT104" s="60"/>
      <c r="BU104" s="56">
        <f t="shared" si="345"/>
        <v>0</v>
      </c>
      <c r="BV104" s="55">
        <v>0</v>
      </c>
      <c r="BW104" s="56">
        <f t="shared" si="346"/>
        <v>0</v>
      </c>
      <c r="BX104" s="55"/>
      <c r="BY104" s="56">
        <f t="shared" si="347"/>
        <v>0</v>
      </c>
      <c r="BZ104" s="57">
        <v>0</v>
      </c>
      <c r="CA104" s="56">
        <f t="shared" si="348"/>
        <v>0</v>
      </c>
      <c r="CB104" s="57">
        <v>0</v>
      </c>
      <c r="CC104" s="56">
        <f t="shared" si="349"/>
        <v>0</v>
      </c>
      <c r="CD104" s="55">
        <v>0</v>
      </c>
      <c r="CE104" s="56">
        <f t="shared" si="350"/>
        <v>0</v>
      </c>
      <c r="CF104" s="57">
        <v>0</v>
      </c>
      <c r="CG104" s="56">
        <f t="shared" si="351"/>
        <v>0</v>
      </c>
      <c r="CH104" s="57"/>
      <c r="CI104" s="56">
        <f t="shared" si="352"/>
        <v>0</v>
      </c>
      <c r="CJ104" s="55"/>
      <c r="CK104" s="56">
        <f t="shared" si="353"/>
        <v>0</v>
      </c>
      <c r="CL104" s="57">
        <v>0</v>
      </c>
      <c r="CM104" s="56">
        <f t="shared" si="354"/>
        <v>0</v>
      </c>
      <c r="CN104" s="55">
        <v>0</v>
      </c>
      <c r="CO104" s="56">
        <f t="shared" si="355"/>
        <v>0</v>
      </c>
      <c r="CP104" s="55">
        <v>0</v>
      </c>
      <c r="CQ104" s="56">
        <f t="shared" si="356"/>
        <v>0</v>
      </c>
      <c r="CR104" s="56"/>
      <c r="CS104" s="56">
        <f t="shared" si="357"/>
        <v>0</v>
      </c>
      <c r="CT104" s="64">
        <f t="shared" si="358"/>
        <v>16</v>
      </c>
      <c r="CU104" s="64">
        <f t="shared" si="358"/>
        <v>565734.39999999991</v>
      </c>
    </row>
    <row r="105" spans="1:99" s="1" customFormat="1" ht="45" x14ac:dyDescent="0.25">
      <c r="A105" s="35"/>
      <c r="B105" s="35">
        <v>68</v>
      </c>
      <c r="C105" s="49" t="s">
        <v>204</v>
      </c>
      <c r="D105" s="50">
        <v>11480</v>
      </c>
      <c r="E105" s="51">
        <v>2.46</v>
      </c>
      <c r="F105" s="52">
        <v>1</v>
      </c>
      <c r="G105" s="53"/>
      <c r="H105" s="50">
        <v>1.4</v>
      </c>
      <c r="I105" s="50">
        <v>1.68</v>
      </c>
      <c r="J105" s="50">
        <v>2.23</v>
      </c>
      <c r="K105" s="54">
        <v>2.57</v>
      </c>
      <c r="L105" s="55">
        <v>0</v>
      </c>
      <c r="M105" s="56">
        <f t="shared" si="317"/>
        <v>0</v>
      </c>
      <c r="N105" s="57">
        <v>0</v>
      </c>
      <c r="O105" s="56">
        <f t="shared" si="312"/>
        <v>0</v>
      </c>
      <c r="P105" s="57"/>
      <c r="Q105" s="56">
        <f t="shared" si="318"/>
        <v>0</v>
      </c>
      <c r="R105" s="55">
        <v>0</v>
      </c>
      <c r="S105" s="56">
        <f t="shared" si="319"/>
        <v>0</v>
      </c>
      <c r="T105" s="57">
        <v>0</v>
      </c>
      <c r="U105" s="56">
        <f t="shared" si="320"/>
        <v>0</v>
      </c>
      <c r="V105" s="55"/>
      <c r="W105" s="58">
        <f t="shared" si="321"/>
        <v>0</v>
      </c>
      <c r="X105" s="59"/>
      <c r="Y105" s="56">
        <f t="shared" si="313"/>
        <v>0</v>
      </c>
      <c r="Z105" s="55">
        <v>0</v>
      </c>
      <c r="AA105" s="56">
        <f t="shared" si="322"/>
        <v>0</v>
      </c>
      <c r="AB105" s="57"/>
      <c r="AC105" s="56">
        <f t="shared" si="323"/>
        <v>0</v>
      </c>
      <c r="AD105" s="57">
        <v>0</v>
      </c>
      <c r="AE105" s="56">
        <f t="shared" si="324"/>
        <v>0</v>
      </c>
      <c r="AF105" s="55">
        <v>0</v>
      </c>
      <c r="AG105" s="56">
        <f t="shared" si="325"/>
        <v>0</v>
      </c>
      <c r="AH105" s="55">
        <v>0</v>
      </c>
      <c r="AI105" s="56">
        <f t="shared" si="326"/>
        <v>0</v>
      </c>
      <c r="AJ105" s="61"/>
      <c r="AK105" s="56">
        <f t="shared" si="327"/>
        <v>0</v>
      </c>
      <c r="AL105" s="55"/>
      <c r="AM105" s="58">
        <f t="shared" si="328"/>
        <v>0</v>
      </c>
      <c r="AN105" s="57">
        <v>0</v>
      </c>
      <c r="AO105" s="56">
        <f t="shared" si="329"/>
        <v>0</v>
      </c>
      <c r="AP105" s="57">
        <v>0</v>
      </c>
      <c r="AQ105" s="56">
        <f t="shared" si="330"/>
        <v>0</v>
      </c>
      <c r="AR105" s="57"/>
      <c r="AS105" s="56">
        <f t="shared" si="331"/>
        <v>0</v>
      </c>
      <c r="AT105" s="57"/>
      <c r="AU105" s="56">
        <f t="shared" si="332"/>
        <v>0</v>
      </c>
      <c r="AV105" s="57"/>
      <c r="AW105" s="56">
        <f t="shared" si="333"/>
        <v>0</v>
      </c>
      <c r="AX105" s="55">
        <v>0</v>
      </c>
      <c r="AY105" s="56">
        <f t="shared" si="334"/>
        <v>0</v>
      </c>
      <c r="AZ105" s="57">
        <v>0</v>
      </c>
      <c r="BA105" s="56">
        <f t="shared" si="335"/>
        <v>0</v>
      </c>
      <c r="BB105" s="57">
        <v>0</v>
      </c>
      <c r="BC105" s="56">
        <f t="shared" si="336"/>
        <v>0</v>
      </c>
      <c r="BD105" s="57">
        <v>0</v>
      </c>
      <c r="BE105" s="56">
        <f t="shared" si="337"/>
        <v>0</v>
      </c>
      <c r="BF105" s="57">
        <v>0</v>
      </c>
      <c r="BG105" s="56">
        <f t="shared" si="338"/>
        <v>0</v>
      </c>
      <c r="BH105" s="57"/>
      <c r="BI105" s="56">
        <f t="shared" si="339"/>
        <v>0</v>
      </c>
      <c r="BJ105" s="57">
        <v>0</v>
      </c>
      <c r="BK105" s="56">
        <f t="shared" si="340"/>
        <v>0</v>
      </c>
      <c r="BL105" s="55">
        <v>0</v>
      </c>
      <c r="BM105" s="56">
        <f t="shared" si="341"/>
        <v>0</v>
      </c>
      <c r="BN105" s="114">
        <v>3</v>
      </c>
      <c r="BO105" s="56">
        <f t="shared" si="342"/>
        <v>142333.63199999998</v>
      </c>
      <c r="BP105" s="57">
        <v>0</v>
      </c>
      <c r="BQ105" s="56">
        <f t="shared" si="343"/>
        <v>0</v>
      </c>
      <c r="BR105" s="55">
        <v>0</v>
      </c>
      <c r="BS105" s="56">
        <f t="shared" si="344"/>
        <v>0</v>
      </c>
      <c r="BT105" s="55">
        <v>0</v>
      </c>
      <c r="BU105" s="56">
        <f t="shared" si="345"/>
        <v>0</v>
      </c>
      <c r="BV105" s="55">
        <v>0</v>
      </c>
      <c r="BW105" s="56">
        <f t="shared" si="346"/>
        <v>0</v>
      </c>
      <c r="BX105" s="55"/>
      <c r="BY105" s="56">
        <f t="shared" si="347"/>
        <v>0</v>
      </c>
      <c r="BZ105" s="57">
        <v>0</v>
      </c>
      <c r="CA105" s="56">
        <f t="shared" si="348"/>
        <v>0</v>
      </c>
      <c r="CB105" s="57">
        <v>0</v>
      </c>
      <c r="CC105" s="56">
        <f t="shared" si="349"/>
        <v>0</v>
      </c>
      <c r="CD105" s="55">
        <v>0</v>
      </c>
      <c r="CE105" s="56">
        <f t="shared" si="350"/>
        <v>0</v>
      </c>
      <c r="CF105" s="57">
        <v>0</v>
      </c>
      <c r="CG105" s="56">
        <f t="shared" si="351"/>
        <v>0</v>
      </c>
      <c r="CH105" s="57"/>
      <c r="CI105" s="56">
        <f t="shared" si="352"/>
        <v>0</v>
      </c>
      <c r="CJ105" s="55"/>
      <c r="CK105" s="56">
        <f t="shared" si="353"/>
        <v>0</v>
      </c>
      <c r="CL105" s="57">
        <v>0</v>
      </c>
      <c r="CM105" s="56">
        <f t="shared" si="354"/>
        <v>0</v>
      </c>
      <c r="CN105" s="55">
        <v>0</v>
      </c>
      <c r="CO105" s="56">
        <f t="shared" si="355"/>
        <v>0</v>
      </c>
      <c r="CP105" s="55">
        <v>0</v>
      </c>
      <c r="CQ105" s="56">
        <f t="shared" si="356"/>
        <v>0</v>
      </c>
      <c r="CR105" s="56"/>
      <c r="CS105" s="56">
        <f t="shared" si="357"/>
        <v>0</v>
      </c>
      <c r="CT105" s="64">
        <f t="shared" si="358"/>
        <v>3</v>
      </c>
      <c r="CU105" s="64">
        <f t="shared" si="358"/>
        <v>142333.63199999998</v>
      </c>
    </row>
    <row r="106" spans="1:99" s="1" customFormat="1" x14ac:dyDescent="0.25">
      <c r="A106" s="35"/>
      <c r="B106" s="35">
        <v>69</v>
      </c>
      <c r="C106" s="49" t="s">
        <v>205</v>
      </c>
      <c r="D106" s="50">
        <v>11480</v>
      </c>
      <c r="E106" s="51">
        <v>45.5</v>
      </c>
      <c r="F106" s="52">
        <v>1</v>
      </c>
      <c r="G106" s="53"/>
      <c r="H106" s="50">
        <v>1.4</v>
      </c>
      <c r="I106" s="50">
        <v>1.68</v>
      </c>
      <c r="J106" s="50">
        <v>2.23</v>
      </c>
      <c r="K106" s="54">
        <v>2.57</v>
      </c>
      <c r="L106" s="95"/>
      <c r="M106" s="56">
        <f t="shared" si="317"/>
        <v>0</v>
      </c>
      <c r="N106" s="96"/>
      <c r="O106" s="56">
        <f t="shared" si="312"/>
        <v>0</v>
      </c>
      <c r="P106" s="96"/>
      <c r="Q106" s="56">
        <f t="shared" si="318"/>
        <v>0</v>
      </c>
      <c r="R106" s="95"/>
      <c r="S106" s="56">
        <f t="shared" si="319"/>
        <v>0</v>
      </c>
      <c r="T106" s="96"/>
      <c r="U106" s="56">
        <f t="shared" si="320"/>
        <v>0</v>
      </c>
      <c r="V106" s="55"/>
      <c r="W106" s="58">
        <f t="shared" si="321"/>
        <v>0</v>
      </c>
      <c r="X106" s="59"/>
      <c r="Y106" s="56">
        <f t="shared" si="313"/>
        <v>0</v>
      </c>
      <c r="Z106" s="95"/>
      <c r="AA106" s="56">
        <f t="shared" si="322"/>
        <v>0</v>
      </c>
      <c r="AB106" s="96"/>
      <c r="AC106" s="56">
        <f t="shared" si="323"/>
        <v>0</v>
      </c>
      <c r="AD106" s="96"/>
      <c r="AE106" s="56">
        <f t="shared" si="324"/>
        <v>0</v>
      </c>
      <c r="AF106" s="95"/>
      <c r="AG106" s="56">
        <f t="shared" si="325"/>
        <v>0</v>
      </c>
      <c r="AH106" s="95"/>
      <c r="AI106" s="56">
        <f t="shared" si="326"/>
        <v>0</v>
      </c>
      <c r="AJ106" s="61"/>
      <c r="AK106" s="56">
        <f t="shared" si="327"/>
        <v>0</v>
      </c>
      <c r="AL106" s="95"/>
      <c r="AM106" s="58">
        <f t="shared" si="328"/>
        <v>0</v>
      </c>
      <c r="AN106" s="96"/>
      <c r="AO106" s="56">
        <f t="shared" si="329"/>
        <v>0</v>
      </c>
      <c r="AP106" s="96"/>
      <c r="AQ106" s="56">
        <f t="shared" si="330"/>
        <v>0</v>
      </c>
      <c r="AR106" s="96"/>
      <c r="AS106" s="56">
        <f t="shared" si="331"/>
        <v>0</v>
      </c>
      <c r="AT106" s="96"/>
      <c r="AU106" s="56">
        <f t="shared" si="332"/>
        <v>0</v>
      </c>
      <c r="AV106" s="96"/>
      <c r="AW106" s="56">
        <f t="shared" si="333"/>
        <v>0</v>
      </c>
      <c r="AX106" s="95"/>
      <c r="AY106" s="56">
        <f t="shared" si="334"/>
        <v>0</v>
      </c>
      <c r="AZ106" s="96"/>
      <c r="BA106" s="56">
        <f t="shared" si="335"/>
        <v>0</v>
      </c>
      <c r="BB106" s="96"/>
      <c r="BC106" s="56">
        <f t="shared" si="336"/>
        <v>0</v>
      </c>
      <c r="BD106" s="96"/>
      <c r="BE106" s="56">
        <f t="shared" si="337"/>
        <v>0</v>
      </c>
      <c r="BF106" s="96"/>
      <c r="BG106" s="56">
        <f t="shared" si="338"/>
        <v>0</v>
      </c>
      <c r="BH106" s="96"/>
      <c r="BI106" s="56">
        <f t="shared" si="339"/>
        <v>0</v>
      </c>
      <c r="BJ106" s="96"/>
      <c r="BK106" s="56">
        <f t="shared" si="340"/>
        <v>0</v>
      </c>
      <c r="BL106" s="95"/>
      <c r="BM106" s="56">
        <f t="shared" si="341"/>
        <v>0</v>
      </c>
      <c r="BN106" s="115"/>
      <c r="BO106" s="56">
        <f t="shared" si="342"/>
        <v>0</v>
      </c>
      <c r="BP106" s="96"/>
      <c r="BQ106" s="56">
        <f t="shared" si="343"/>
        <v>0</v>
      </c>
      <c r="BR106" s="95"/>
      <c r="BS106" s="56">
        <f t="shared" si="344"/>
        <v>0</v>
      </c>
      <c r="BT106" s="95"/>
      <c r="BU106" s="56">
        <f t="shared" si="345"/>
        <v>0</v>
      </c>
      <c r="BV106" s="95"/>
      <c r="BW106" s="56">
        <f t="shared" si="346"/>
        <v>0</v>
      </c>
      <c r="BX106" s="95"/>
      <c r="BY106" s="56">
        <f t="shared" si="347"/>
        <v>0</v>
      </c>
      <c r="BZ106" s="96"/>
      <c r="CA106" s="56">
        <f t="shared" si="348"/>
        <v>0</v>
      </c>
      <c r="CB106" s="96"/>
      <c r="CC106" s="56">
        <f t="shared" si="349"/>
        <v>0</v>
      </c>
      <c r="CD106" s="95"/>
      <c r="CE106" s="56">
        <f t="shared" si="350"/>
        <v>0</v>
      </c>
      <c r="CF106" s="96"/>
      <c r="CG106" s="56">
        <f t="shared" si="351"/>
        <v>0</v>
      </c>
      <c r="CH106" s="96"/>
      <c r="CI106" s="56">
        <f t="shared" si="352"/>
        <v>0</v>
      </c>
      <c r="CJ106" s="95"/>
      <c r="CK106" s="56">
        <f t="shared" si="353"/>
        <v>0</v>
      </c>
      <c r="CL106" s="96"/>
      <c r="CM106" s="56">
        <f t="shared" si="354"/>
        <v>0</v>
      </c>
      <c r="CN106" s="95"/>
      <c r="CO106" s="56">
        <f t="shared" si="355"/>
        <v>0</v>
      </c>
      <c r="CP106" s="95"/>
      <c r="CQ106" s="56">
        <f t="shared" si="356"/>
        <v>0</v>
      </c>
      <c r="CR106" s="56"/>
      <c r="CS106" s="56">
        <f t="shared" si="357"/>
        <v>0</v>
      </c>
      <c r="CT106" s="64">
        <f t="shared" si="358"/>
        <v>0</v>
      </c>
      <c r="CU106" s="64">
        <f t="shared" si="358"/>
        <v>0</v>
      </c>
    </row>
    <row r="107" spans="1:99" s="46" customFormat="1" x14ac:dyDescent="0.25">
      <c r="A107" s="36">
        <v>21</v>
      </c>
      <c r="B107" s="36"/>
      <c r="C107" s="37" t="s">
        <v>206</v>
      </c>
      <c r="D107" s="50">
        <v>11480</v>
      </c>
      <c r="E107" s="103">
        <v>0.98</v>
      </c>
      <c r="F107" s="39">
        <v>1</v>
      </c>
      <c r="G107" s="88"/>
      <c r="H107" s="104">
        <v>1.4</v>
      </c>
      <c r="I107" s="104">
        <v>1.68</v>
      </c>
      <c r="J107" s="104">
        <v>2.23</v>
      </c>
      <c r="K107" s="99">
        <v>2.57</v>
      </c>
      <c r="L107" s="105">
        <f>SUM(L108:L113)</f>
        <v>0</v>
      </c>
      <c r="M107" s="106">
        <f>SUM(M108:M113)</f>
        <v>0</v>
      </c>
      <c r="N107" s="106">
        <f t="shared" ref="N107:BY107" si="359">SUM(N108:N113)</f>
        <v>0</v>
      </c>
      <c r="O107" s="106">
        <f t="shared" si="359"/>
        <v>0</v>
      </c>
      <c r="P107" s="106">
        <f t="shared" si="359"/>
        <v>0</v>
      </c>
      <c r="Q107" s="106">
        <f t="shared" si="359"/>
        <v>0</v>
      </c>
      <c r="R107" s="105">
        <f t="shared" si="359"/>
        <v>0</v>
      </c>
      <c r="S107" s="106">
        <f t="shared" si="359"/>
        <v>0</v>
      </c>
      <c r="T107" s="106">
        <f t="shared" si="359"/>
        <v>0</v>
      </c>
      <c r="U107" s="106">
        <f t="shared" si="359"/>
        <v>0</v>
      </c>
      <c r="V107" s="105">
        <f t="shared" si="359"/>
        <v>0</v>
      </c>
      <c r="W107" s="105">
        <f t="shared" si="359"/>
        <v>0</v>
      </c>
      <c r="X107" s="106">
        <f t="shared" si="359"/>
        <v>110</v>
      </c>
      <c r="Y107" s="106">
        <f t="shared" si="359"/>
        <v>689488.79999999993</v>
      </c>
      <c r="Z107" s="105">
        <f t="shared" si="359"/>
        <v>41</v>
      </c>
      <c r="AA107" s="106">
        <f t="shared" si="359"/>
        <v>295081.92</v>
      </c>
      <c r="AB107" s="106">
        <f t="shared" si="359"/>
        <v>0</v>
      </c>
      <c r="AC107" s="106">
        <f t="shared" si="359"/>
        <v>0</v>
      </c>
      <c r="AD107" s="106">
        <f>SUM(AD108:AD113)</f>
        <v>161</v>
      </c>
      <c r="AE107" s="106">
        <f>SUM(AE108:AE113)</f>
        <v>2865026.8640000001</v>
      </c>
      <c r="AF107" s="105">
        <f t="shared" ref="AF107" si="360">SUM(AF108:AF113)</f>
        <v>0</v>
      </c>
      <c r="AG107" s="106">
        <f t="shared" si="359"/>
        <v>0</v>
      </c>
      <c r="AH107" s="105">
        <f t="shared" si="359"/>
        <v>0</v>
      </c>
      <c r="AI107" s="106">
        <f t="shared" si="359"/>
        <v>0</v>
      </c>
      <c r="AJ107" s="105">
        <v>0</v>
      </c>
      <c r="AK107" s="106">
        <f t="shared" si="359"/>
        <v>0</v>
      </c>
      <c r="AL107" s="105">
        <f>SUM(AL108:AL113)</f>
        <v>0</v>
      </c>
      <c r="AM107" s="105">
        <f>SUM(AM108:AM113)</f>
        <v>0</v>
      </c>
      <c r="AN107" s="106">
        <f t="shared" si="359"/>
        <v>0</v>
      </c>
      <c r="AO107" s="106">
        <f t="shared" si="359"/>
        <v>0</v>
      </c>
      <c r="AP107" s="106">
        <f t="shared" si="359"/>
        <v>0</v>
      </c>
      <c r="AQ107" s="106">
        <f t="shared" si="359"/>
        <v>0</v>
      </c>
      <c r="AR107" s="106">
        <f t="shared" si="359"/>
        <v>0</v>
      </c>
      <c r="AS107" s="106">
        <f t="shared" si="359"/>
        <v>0</v>
      </c>
      <c r="AT107" s="106">
        <f t="shared" si="359"/>
        <v>0</v>
      </c>
      <c r="AU107" s="106">
        <f t="shared" si="359"/>
        <v>0</v>
      </c>
      <c r="AV107" s="106">
        <f t="shared" si="359"/>
        <v>0</v>
      </c>
      <c r="AW107" s="106">
        <f t="shared" si="359"/>
        <v>0</v>
      </c>
      <c r="AX107" s="105">
        <f t="shared" si="359"/>
        <v>0</v>
      </c>
      <c r="AY107" s="106">
        <f t="shared" si="359"/>
        <v>0</v>
      </c>
      <c r="AZ107" s="106">
        <f t="shared" si="359"/>
        <v>0</v>
      </c>
      <c r="BA107" s="106">
        <f t="shared" si="359"/>
        <v>0</v>
      </c>
      <c r="BB107" s="106">
        <f t="shared" si="359"/>
        <v>0</v>
      </c>
      <c r="BC107" s="106">
        <f t="shared" si="359"/>
        <v>0</v>
      </c>
      <c r="BD107" s="106">
        <f t="shared" si="359"/>
        <v>0</v>
      </c>
      <c r="BE107" s="106">
        <f t="shared" si="359"/>
        <v>0</v>
      </c>
      <c r="BF107" s="106">
        <f t="shared" si="359"/>
        <v>0</v>
      </c>
      <c r="BG107" s="106">
        <f t="shared" si="359"/>
        <v>0</v>
      </c>
      <c r="BH107" s="106">
        <f t="shared" si="359"/>
        <v>0</v>
      </c>
      <c r="BI107" s="106">
        <f t="shared" si="359"/>
        <v>0</v>
      </c>
      <c r="BJ107" s="106">
        <f t="shared" si="359"/>
        <v>0</v>
      </c>
      <c r="BK107" s="106">
        <f t="shared" si="359"/>
        <v>0</v>
      </c>
      <c r="BL107" s="105">
        <f>SUM(BL108:BL113)</f>
        <v>0</v>
      </c>
      <c r="BM107" s="106">
        <f>SUM(BM108:BM113)</f>
        <v>0</v>
      </c>
      <c r="BN107" s="106">
        <f>SUM(BN108:BN113)</f>
        <v>140</v>
      </c>
      <c r="BO107" s="106">
        <f>SUM(BO108:BO113)</f>
        <v>1053037.44</v>
      </c>
      <c r="BP107" s="106">
        <f t="shared" si="359"/>
        <v>3</v>
      </c>
      <c r="BQ107" s="106">
        <f t="shared" si="359"/>
        <v>22565.088</v>
      </c>
      <c r="BR107" s="105">
        <f t="shared" si="359"/>
        <v>0</v>
      </c>
      <c r="BS107" s="106">
        <f t="shared" si="359"/>
        <v>0</v>
      </c>
      <c r="BT107" s="106">
        <f t="shared" si="359"/>
        <v>0</v>
      </c>
      <c r="BU107" s="106">
        <f t="shared" si="359"/>
        <v>0</v>
      </c>
      <c r="BV107" s="105">
        <f t="shared" si="359"/>
        <v>0</v>
      </c>
      <c r="BW107" s="106">
        <f t="shared" si="359"/>
        <v>0</v>
      </c>
      <c r="BX107" s="105">
        <f t="shared" si="359"/>
        <v>0</v>
      </c>
      <c r="BY107" s="106">
        <f t="shared" si="359"/>
        <v>0</v>
      </c>
      <c r="BZ107" s="106">
        <f t="shared" ref="BZ107:CU107" si="361">SUM(BZ108:BZ113)</f>
        <v>0</v>
      </c>
      <c r="CA107" s="106">
        <f t="shared" si="361"/>
        <v>0</v>
      </c>
      <c r="CB107" s="106">
        <f t="shared" si="361"/>
        <v>0</v>
      </c>
      <c r="CC107" s="106">
        <f t="shared" si="361"/>
        <v>0</v>
      </c>
      <c r="CD107" s="105">
        <f t="shared" si="361"/>
        <v>0</v>
      </c>
      <c r="CE107" s="106">
        <f t="shared" si="361"/>
        <v>0</v>
      </c>
      <c r="CF107" s="106">
        <f t="shared" si="361"/>
        <v>0</v>
      </c>
      <c r="CG107" s="106">
        <f t="shared" si="361"/>
        <v>0</v>
      </c>
      <c r="CH107" s="106">
        <f t="shared" si="361"/>
        <v>0</v>
      </c>
      <c r="CI107" s="106">
        <f t="shared" si="361"/>
        <v>0</v>
      </c>
      <c r="CJ107" s="105">
        <f t="shared" si="361"/>
        <v>3</v>
      </c>
      <c r="CK107" s="106">
        <f t="shared" si="361"/>
        <v>22565.088</v>
      </c>
      <c r="CL107" s="106">
        <f t="shared" si="361"/>
        <v>0</v>
      </c>
      <c r="CM107" s="106">
        <f t="shared" si="361"/>
        <v>0</v>
      </c>
      <c r="CN107" s="105">
        <v>0</v>
      </c>
      <c r="CO107" s="106">
        <f t="shared" si="361"/>
        <v>0</v>
      </c>
      <c r="CP107" s="105">
        <f t="shared" si="361"/>
        <v>20</v>
      </c>
      <c r="CQ107" s="106">
        <f t="shared" si="361"/>
        <v>230128.08</v>
      </c>
      <c r="CR107" s="106">
        <f t="shared" si="361"/>
        <v>0</v>
      </c>
      <c r="CS107" s="106">
        <f t="shared" si="361"/>
        <v>0</v>
      </c>
      <c r="CT107" s="106">
        <f t="shared" si="361"/>
        <v>478</v>
      </c>
      <c r="CU107" s="106">
        <f t="shared" si="361"/>
        <v>5177893.2799999993</v>
      </c>
    </row>
    <row r="108" spans="1:99" s="1" customFormat="1" ht="23.25" customHeight="1" x14ac:dyDescent="0.25">
      <c r="A108" s="35"/>
      <c r="B108" s="35">
        <v>70</v>
      </c>
      <c r="C108" s="49" t="s">
        <v>207</v>
      </c>
      <c r="D108" s="50">
        <v>11480</v>
      </c>
      <c r="E108" s="51">
        <v>0.39</v>
      </c>
      <c r="F108" s="52">
        <v>1</v>
      </c>
      <c r="G108" s="53"/>
      <c r="H108" s="50">
        <v>1.4</v>
      </c>
      <c r="I108" s="50">
        <v>1.68</v>
      </c>
      <c r="J108" s="50">
        <v>2.23</v>
      </c>
      <c r="K108" s="54">
        <v>2.57</v>
      </c>
      <c r="L108" s="55">
        <v>0</v>
      </c>
      <c r="M108" s="56">
        <f t="shared" ref="M108:M113" si="362">SUM(L108*$D108*$E108*$F108*$H108*$M$11)</f>
        <v>0</v>
      </c>
      <c r="N108" s="57">
        <v>0</v>
      </c>
      <c r="O108" s="56">
        <f t="shared" si="312"/>
        <v>0</v>
      </c>
      <c r="P108" s="57">
        <v>0</v>
      </c>
      <c r="Q108" s="56">
        <f t="shared" ref="Q108:Q113" si="363">SUM(P108*$D108*$E108*$F108*$H108*$Q$11)</f>
        <v>0</v>
      </c>
      <c r="R108" s="55">
        <v>0</v>
      </c>
      <c r="S108" s="56">
        <f t="shared" ref="S108:S113" si="364">SUM(R108*$D108*$E108*$F108*$H108*$S$11)</f>
        <v>0</v>
      </c>
      <c r="T108" s="57">
        <v>0</v>
      </c>
      <c r="U108" s="56">
        <f t="shared" ref="U108:U113" si="365">SUM(T108*$D108*$E108*$F108*$H108*$U$11)</f>
        <v>0</v>
      </c>
      <c r="V108" s="55"/>
      <c r="W108" s="58">
        <f t="shared" ref="W108:W113" si="366">SUM(V108*$D108*$E108*$F108*$H108*$W$11)</f>
        <v>0</v>
      </c>
      <c r="X108" s="59">
        <v>110</v>
      </c>
      <c r="Y108" s="56">
        <f t="shared" si="313"/>
        <v>689488.79999999993</v>
      </c>
      <c r="Z108" s="55">
        <v>36</v>
      </c>
      <c r="AA108" s="56">
        <f t="shared" ref="AA108:AA113" si="367">SUM(Z108*$D108*$E108*$F108*$H108*$AA$11)</f>
        <v>225650.88</v>
      </c>
      <c r="AB108" s="57">
        <v>0</v>
      </c>
      <c r="AC108" s="56">
        <f t="shared" ref="AC108:AC113" si="368">SUM(AB108*$D108*$E108*$F108*$H108*$AC$11)</f>
        <v>0</v>
      </c>
      <c r="AD108" s="57">
        <v>93</v>
      </c>
      <c r="AE108" s="56">
        <f t="shared" ref="AE108:AE112" si="369">SUM(AD108*$D108*$E108*$F108*$H108*$AE$11)</f>
        <v>582931.44000000006</v>
      </c>
      <c r="AF108" s="55">
        <v>0</v>
      </c>
      <c r="AG108" s="56">
        <f t="shared" ref="AG108:AG113" si="370">AF108*$D108*$E108*$F108*$I108*$AG$11</f>
        <v>0</v>
      </c>
      <c r="AH108" s="55">
        <v>0</v>
      </c>
      <c r="AI108" s="56">
        <f t="shared" ref="AI108:AI113" si="371">AH108*$D108*$E108*$F108*$I108*$AI$11</f>
        <v>0</v>
      </c>
      <c r="AJ108" s="61"/>
      <c r="AK108" s="56">
        <f t="shared" ref="AK108:AK113" si="372">SUM(AJ108*$D108*$E108*$F108*$H108*$AK$11)</f>
        <v>0</v>
      </c>
      <c r="AL108" s="55"/>
      <c r="AM108" s="58">
        <f t="shared" ref="AM108:AM113" si="373">SUM(AL108*$D108*$E108*$F108*$H108*$AM$11)</f>
        <v>0</v>
      </c>
      <c r="AN108" s="57">
        <v>0</v>
      </c>
      <c r="AO108" s="56">
        <f t="shared" ref="AO108:AO113" si="374">SUM(AN108*$D108*$E108*$F108*$H108*$AO$11)</f>
        <v>0</v>
      </c>
      <c r="AP108" s="57">
        <v>0</v>
      </c>
      <c r="AQ108" s="56">
        <f t="shared" ref="AQ108:AQ113" si="375">SUM(AP108*$D108*$E108*$F108*$H108*$AQ$11)</f>
        <v>0</v>
      </c>
      <c r="AR108" s="57"/>
      <c r="AS108" s="56">
        <f t="shared" ref="AS108:AS113" si="376">SUM(AR108*$D108*$E108*$F108*$H108*$AS$11)</f>
        <v>0</v>
      </c>
      <c r="AT108" s="57"/>
      <c r="AU108" s="56">
        <f t="shared" ref="AU108:AU113" si="377">SUM(AT108*$D108*$E108*$F108*$H108*$AU$11)</f>
        <v>0</v>
      </c>
      <c r="AV108" s="57"/>
      <c r="AW108" s="56">
        <f t="shared" ref="AW108:AW113" si="378">SUM(AV108*$D108*$E108*$F108*$H108*$AW$11)</f>
        <v>0</v>
      </c>
      <c r="AX108" s="55">
        <v>0</v>
      </c>
      <c r="AY108" s="56">
        <f t="shared" ref="AY108:AY113" si="379">SUM(AX108*$D108*$E108*$F108*$H108*$AY$11)</f>
        <v>0</v>
      </c>
      <c r="AZ108" s="57">
        <v>0</v>
      </c>
      <c r="BA108" s="56">
        <f t="shared" ref="BA108:BA113" si="380">SUM(AZ108*$D108*$E108*$F108*$H108*$BA$11)</f>
        <v>0</v>
      </c>
      <c r="BB108" s="57"/>
      <c r="BC108" s="56">
        <f t="shared" ref="BC108:BC113" si="381">SUM(BB108*$D108*$E108*$F108*$H108*$BC$11)</f>
        <v>0</v>
      </c>
      <c r="BD108" s="57">
        <v>0</v>
      </c>
      <c r="BE108" s="56">
        <f t="shared" ref="BE108:BE113" si="382">SUM(BD108*$D108*$E108*$F108*$H108*$BE$11)</f>
        <v>0</v>
      </c>
      <c r="BF108" s="57">
        <v>0</v>
      </c>
      <c r="BG108" s="56">
        <f t="shared" ref="BG108:BG113" si="383">SUM(BF108*$D108*$E108*$F108*$H108*$BG$11)</f>
        <v>0</v>
      </c>
      <c r="BH108" s="57"/>
      <c r="BI108" s="56">
        <f t="shared" ref="BI108:BI113" si="384">SUM(BH108*$D108*$E108*$F108*$H108*$BI$11)</f>
        <v>0</v>
      </c>
      <c r="BJ108" s="57">
        <v>0</v>
      </c>
      <c r="BK108" s="56">
        <f t="shared" ref="BK108:BK113" si="385">BJ108*$D108*$E108*$F108*$I108*$BK$11</f>
        <v>0</v>
      </c>
      <c r="BL108" s="55">
        <v>0</v>
      </c>
      <c r="BM108" s="56">
        <f t="shared" ref="BM108:BM113" si="386">BL108*$D108*$E108*$F108*$I108*$BM$11</f>
        <v>0</v>
      </c>
      <c r="BN108" s="114">
        <v>140</v>
      </c>
      <c r="BO108" s="56">
        <f t="shared" ref="BO108:BO113" si="387">BN108*$D108*$E108*$F108*$I108*$BO$11</f>
        <v>1053037.44</v>
      </c>
      <c r="BP108" s="57">
        <v>3</v>
      </c>
      <c r="BQ108" s="56">
        <f t="shared" ref="BQ108:BQ113" si="388">BP108*$D108*$E108*$F108*$I108*$BQ$11</f>
        <v>22565.088</v>
      </c>
      <c r="BR108" s="55">
        <v>0</v>
      </c>
      <c r="BS108" s="56">
        <f t="shared" ref="BS108:BS113" si="389">BR108*$D108*$E108*$F108*$I108*$BS$11</f>
        <v>0</v>
      </c>
      <c r="BT108" s="55"/>
      <c r="BU108" s="56">
        <f t="shared" ref="BU108:BU113" si="390">BT108*$D108*$E108*$F108*$I108*$BU$11</f>
        <v>0</v>
      </c>
      <c r="BV108" s="55">
        <v>0</v>
      </c>
      <c r="BW108" s="56">
        <f t="shared" ref="BW108:BW113" si="391">BV108*$D108*$E108*$F108*$I108*$BW$11</f>
        <v>0</v>
      </c>
      <c r="BX108" s="55"/>
      <c r="BY108" s="56">
        <f t="shared" ref="BY108:BY113" si="392">BX108*$D108*$E108*$F108*$I108*$BY$11</f>
        <v>0</v>
      </c>
      <c r="BZ108" s="57"/>
      <c r="CA108" s="56">
        <f t="shared" ref="CA108:CA113" si="393">BZ108*$D108*$E108*$F108*$I108*$CA$11</f>
        <v>0</v>
      </c>
      <c r="CB108" s="57">
        <v>0</v>
      </c>
      <c r="CC108" s="56">
        <f t="shared" ref="CC108:CC113" si="394">CB108*$D108*$E108*$F108*$I108*$CC$11</f>
        <v>0</v>
      </c>
      <c r="CD108" s="55">
        <v>0</v>
      </c>
      <c r="CE108" s="56">
        <f t="shared" ref="CE108:CE113" si="395">CD108*$D108*$E108*$F108*$I108*$CE$11</f>
        <v>0</v>
      </c>
      <c r="CF108" s="57">
        <v>0</v>
      </c>
      <c r="CG108" s="56">
        <f t="shared" ref="CG108:CG113" si="396">CF108*$D108*$E108*$F108*$I108*$CG$11</f>
        <v>0</v>
      </c>
      <c r="CH108" s="57"/>
      <c r="CI108" s="56">
        <f t="shared" ref="CI108:CI113" si="397">CH108*$D108*$E108*$F108*$I108*$CI$11</f>
        <v>0</v>
      </c>
      <c r="CJ108" s="55">
        <v>3</v>
      </c>
      <c r="CK108" s="56">
        <f t="shared" ref="CK108:CK113" si="398">CJ108*$D108*$E108*$F108*$I108*$CK$11</f>
        <v>22565.088</v>
      </c>
      <c r="CL108" s="57">
        <v>0</v>
      </c>
      <c r="CM108" s="56">
        <f t="shared" ref="CM108:CM113" si="399">CL108*$D108*$E108*$F108*$I108*$CM$11</f>
        <v>0</v>
      </c>
      <c r="CN108" s="60"/>
      <c r="CO108" s="56">
        <f t="shared" ref="CO108:CO113" si="400">CN108*$D108*$E108*$F108*$J108*$CO$11</f>
        <v>0</v>
      </c>
      <c r="CP108" s="60">
        <v>20</v>
      </c>
      <c r="CQ108" s="56">
        <f t="shared" ref="CQ108:CQ113" si="401">CP108*$D108*$E108*$F108*$K108*$CQ$11</f>
        <v>230128.08</v>
      </c>
      <c r="CR108" s="56"/>
      <c r="CS108" s="56">
        <f t="shared" ref="CS108:CS113" si="402">CR108*D108*E108*F108</f>
        <v>0</v>
      </c>
      <c r="CT108" s="64">
        <f t="shared" ref="CT108:CU113" si="403">SUM(N108+L108+X108+P108+R108+Z108+V108+T108+AB108+AF108+AD108+AH108+AJ108+AN108+BJ108+BP108+AL108+AX108+AZ108+CB108+CD108+BZ108+CF108+CH108+BT108+BV108+AP108+AR108+AT108+AV108+BL108+BN108+BR108+BB108+BD108+BF108+BH108+BX108+CJ108+CL108+CN108+CP108+CR108)</f>
        <v>405</v>
      </c>
      <c r="CU108" s="64">
        <f t="shared" si="403"/>
        <v>2826366.8160000001</v>
      </c>
    </row>
    <row r="109" spans="1:99" s="1" customFormat="1" ht="30" x14ac:dyDescent="0.25">
      <c r="A109" s="35"/>
      <c r="B109" s="35">
        <v>71</v>
      </c>
      <c r="C109" s="49" t="s">
        <v>208</v>
      </c>
      <c r="D109" s="50">
        <v>11480</v>
      </c>
      <c r="E109" s="51">
        <v>0.96</v>
      </c>
      <c r="F109" s="160">
        <v>0.9</v>
      </c>
      <c r="G109" s="161"/>
      <c r="H109" s="50">
        <v>1.4</v>
      </c>
      <c r="I109" s="50">
        <v>1.68</v>
      </c>
      <c r="J109" s="50">
        <v>2.23</v>
      </c>
      <c r="K109" s="54">
        <v>2.57</v>
      </c>
      <c r="L109" s="55">
        <v>0</v>
      </c>
      <c r="M109" s="56">
        <f t="shared" si="362"/>
        <v>0</v>
      </c>
      <c r="N109" s="57">
        <v>0</v>
      </c>
      <c r="O109" s="56">
        <f t="shared" si="312"/>
        <v>0</v>
      </c>
      <c r="P109" s="57">
        <v>0</v>
      </c>
      <c r="Q109" s="56">
        <f t="shared" si="363"/>
        <v>0</v>
      </c>
      <c r="R109" s="55">
        <v>0</v>
      </c>
      <c r="S109" s="56">
        <f t="shared" si="364"/>
        <v>0</v>
      </c>
      <c r="T109" s="57">
        <v>0</v>
      </c>
      <c r="U109" s="56">
        <f t="shared" si="365"/>
        <v>0</v>
      </c>
      <c r="V109" s="55"/>
      <c r="W109" s="58">
        <f t="shared" si="366"/>
        <v>0</v>
      </c>
      <c r="X109" s="59"/>
      <c r="Y109" s="56">
        <f t="shared" si="313"/>
        <v>0</v>
      </c>
      <c r="Z109" s="55">
        <v>5</v>
      </c>
      <c r="AA109" s="56">
        <f t="shared" si="367"/>
        <v>69431.039999999994</v>
      </c>
      <c r="AB109" s="57">
        <v>0</v>
      </c>
      <c r="AC109" s="56">
        <f t="shared" si="368"/>
        <v>0</v>
      </c>
      <c r="AD109" s="57">
        <v>23</v>
      </c>
      <c r="AE109" s="56">
        <f t="shared" si="369"/>
        <v>319382.78399999999</v>
      </c>
      <c r="AF109" s="55">
        <v>0</v>
      </c>
      <c r="AG109" s="56">
        <f t="shared" si="370"/>
        <v>0</v>
      </c>
      <c r="AH109" s="55">
        <v>0</v>
      </c>
      <c r="AI109" s="56">
        <f t="shared" si="371"/>
        <v>0</v>
      </c>
      <c r="AJ109" s="61"/>
      <c r="AK109" s="56">
        <f t="shared" si="372"/>
        <v>0</v>
      </c>
      <c r="AL109" s="55"/>
      <c r="AM109" s="58">
        <f t="shared" si="373"/>
        <v>0</v>
      </c>
      <c r="AN109" s="57">
        <v>0</v>
      </c>
      <c r="AO109" s="56">
        <f t="shared" si="374"/>
        <v>0</v>
      </c>
      <c r="AP109" s="57">
        <v>0</v>
      </c>
      <c r="AQ109" s="56">
        <f t="shared" si="375"/>
        <v>0</v>
      </c>
      <c r="AR109" s="57"/>
      <c r="AS109" s="56">
        <f t="shared" si="376"/>
        <v>0</v>
      </c>
      <c r="AT109" s="57"/>
      <c r="AU109" s="56">
        <f t="shared" si="377"/>
        <v>0</v>
      </c>
      <c r="AV109" s="57"/>
      <c r="AW109" s="56">
        <f t="shared" si="378"/>
        <v>0</v>
      </c>
      <c r="AX109" s="55">
        <v>0</v>
      </c>
      <c r="AY109" s="56">
        <f t="shared" si="379"/>
        <v>0</v>
      </c>
      <c r="AZ109" s="57">
        <v>0</v>
      </c>
      <c r="BA109" s="56">
        <f t="shared" si="380"/>
        <v>0</v>
      </c>
      <c r="BB109" s="57">
        <v>0</v>
      </c>
      <c r="BC109" s="56">
        <f t="shared" si="381"/>
        <v>0</v>
      </c>
      <c r="BD109" s="57">
        <v>0</v>
      </c>
      <c r="BE109" s="56">
        <f t="shared" si="382"/>
        <v>0</v>
      </c>
      <c r="BF109" s="57">
        <v>0</v>
      </c>
      <c r="BG109" s="56">
        <f t="shared" si="383"/>
        <v>0</v>
      </c>
      <c r="BH109" s="57"/>
      <c r="BI109" s="56">
        <f t="shared" si="384"/>
        <v>0</v>
      </c>
      <c r="BJ109" s="57">
        <v>0</v>
      </c>
      <c r="BK109" s="56">
        <f t="shared" si="385"/>
        <v>0</v>
      </c>
      <c r="BL109" s="55">
        <v>0</v>
      </c>
      <c r="BM109" s="56">
        <f t="shared" si="386"/>
        <v>0</v>
      </c>
      <c r="BN109" s="114">
        <v>0</v>
      </c>
      <c r="BO109" s="56">
        <f t="shared" si="387"/>
        <v>0</v>
      </c>
      <c r="BP109" s="57">
        <v>0</v>
      </c>
      <c r="BQ109" s="56">
        <f t="shared" si="388"/>
        <v>0</v>
      </c>
      <c r="BR109" s="55">
        <v>0</v>
      </c>
      <c r="BS109" s="56">
        <f t="shared" si="389"/>
        <v>0</v>
      </c>
      <c r="BT109" s="55">
        <v>0</v>
      </c>
      <c r="BU109" s="56">
        <f t="shared" si="390"/>
        <v>0</v>
      </c>
      <c r="BV109" s="55">
        <v>0</v>
      </c>
      <c r="BW109" s="56">
        <f t="shared" si="391"/>
        <v>0</v>
      </c>
      <c r="BX109" s="55"/>
      <c r="BY109" s="56">
        <f t="shared" si="392"/>
        <v>0</v>
      </c>
      <c r="BZ109" s="57">
        <v>0</v>
      </c>
      <c r="CA109" s="56">
        <f t="shared" si="393"/>
        <v>0</v>
      </c>
      <c r="CB109" s="57">
        <v>0</v>
      </c>
      <c r="CC109" s="56">
        <f t="shared" si="394"/>
        <v>0</v>
      </c>
      <c r="CD109" s="55">
        <v>0</v>
      </c>
      <c r="CE109" s="56">
        <f t="shared" si="395"/>
        <v>0</v>
      </c>
      <c r="CF109" s="57">
        <v>0</v>
      </c>
      <c r="CG109" s="56">
        <f t="shared" si="396"/>
        <v>0</v>
      </c>
      <c r="CH109" s="57"/>
      <c r="CI109" s="56">
        <f t="shared" si="397"/>
        <v>0</v>
      </c>
      <c r="CJ109" s="55"/>
      <c r="CK109" s="56">
        <f t="shared" si="398"/>
        <v>0</v>
      </c>
      <c r="CL109" s="57">
        <v>0</v>
      </c>
      <c r="CM109" s="56">
        <f t="shared" si="399"/>
        <v>0</v>
      </c>
      <c r="CN109" s="55">
        <v>0</v>
      </c>
      <c r="CO109" s="56">
        <f t="shared" si="400"/>
        <v>0</v>
      </c>
      <c r="CP109" s="55">
        <v>0</v>
      </c>
      <c r="CQ109" s="56">
        <f t="shared" si="401"/>
        <v>0</v>
      </c>
      <c r="CR109" s="56"/>
      <c r="CS109" s="56">
        <f t="shared" si="402"/>
        <v>0</v>
      </c>
      <c r="CT109" s="64">
        <f t="shared" si="403"/>
        <v>28</v>
      </c>
      <c r="CU109" s="64">
        <f t="shared" si="403"/>
        <v>388813.82399999996</v>
      </c>
    </row>
    <row r="110" spans="1:99" s="1" customFormat="1" ht="30" x14ac:dyDescent="0.25">
      <c r="A110" s="35"/>
      <c r="B110" s="35">
        <v>72</v>
      </c>
      <c r="C110" s="49" t="s">
        <v>209</v>
      </c>
      <c r="D110" s="50">
        <v>11480</v>
      </c>
      <c r="E110" s="51">
        <v>1.44</v>
      </c>
      <c r="F110" s="101">
        <v>1</v>
      </c>
      <c r="G110" s="102"/>
      <c r="H110" s="50">
        <v>1.4</v>
      </c>
      <c r="I110" s="50">
        <v>1.68</v>
      </c>
      <c r="J110" s="50">
        <v>2.23</v>
      </c>
      <c r="K110" s="54">
        <v>2.57</v>
      </c>
      <c r="L110" s="55">
        <v>0</v>
      </c>
      <c r="M110" s="56">
        <f t="shared" si="362"/>
        <v>0</v>
      </c>
      <c r="N110" s="57">
        <v>0</v>
      </c>
      <c r="O110" s="56">
        <f t="shared" si="312"/>
        <v>0</v>
      </c>
      <c r="P110" s="57">
        <v>0</v>
      </c>
      <c r="Q110" s="56">
        <f t="shared" si="363"/>
        <v>0</v>
      </c>
      <c r="R110" s="55">
        <v>0</v>
      </c>
      <c r="S110" s="56">
        <f t="shared" si="364"/>
        <v>0</v>
      </c>
      <c r="T110" s="57">
        <v>0</v>
      </c>
      <c r="U110" s="56">
        <f t="shared" si="365"/>
        <v>0</v>
      </c>
      <c r="V110" s="55"/>
      <c r="W110" s="58">
        <f t="shared" si="366"/>
        <v>0</v>
      </c>
      <c r="X110" s="59"/>
      <c r="Y110" s="56">
        <f t="shared" si="313"/>
        <v>0</v>
      </c>
      <c r="Z110" s="55"/>
      <c r="AA110" s="56">
        <f t="shared" si="367"/>
        <v>0</v>
      </c>
      <c r="AB110" s="57">
        <v>0</v>
      </c>
      <c r="AC110" s="56">
        <f t="shared" si="368"/>
        <v>0</v>
      </c>
      <c r="AD110" s="57"/>
      <c r="AE110" s="56">
        <f t="shared" si="369"/>
        <v>0</v>
      </c>
      <c r="AF110" s="55">
        <v>0</v>
      </c>
      <c r="AG110" s="56">
        <f t="shared" si="370"/>
        <v>0</v>
      </c>
      <c r="AH110" s="55">
        <v>0</v>
      </c>
      <c r="AI110" s="56">
        <f t="shared" si="371"/>
        <v>0</v>
      </c>
      <c r="AJ110" s="61"/>
      <c r="AK110" s="56">
        <f t="shared" si="372"/>
        <v>0</v>
      </c>
      <c r="AL110" s="55"/>
      <c r="AM110" s="58">
        <f t="shared" si="373"/>
        <v>0</v>
      </c>
      <c r="AN110" s="57">
        <v>0</v>
      </c>
      <c r="AO110" s="56">
        <f t="shared" si="374"/>
        <v>0</v>
      </c>
      <c r="AP110" s="57">
        <v>0</v>
      </c>
      <c r="AQ110" s="56">
        <f t="shared" si="375"/>
        <v>0</v>
      </c>
      <c r="AR110" s="57"/>
      <c r="AS110" s="56">
        <f t="shared" si="376"/>
        <v>0</v>
      </c>
      <c r="AT110" s="57"/>
      <c r="AU110" s="56">
        <f t="shared" si="377"/>
        <v>0</v>
      </c>
      <c r="AV110" s="57"/>
      <c r="AW110" s="56">
        <f t="shared" si="378"/>
        <v>0</v>
      </c>
      <c r="AX110" s="55">
        <v>0</v>
      </c>
      <c r="AY110" s="56">
        <f t="shared" si="379"/>
        <v>0</v>
      </c>
      <c r="AZ110" s="57">
        <v>0</v>
      </c>
      <c r="BA110" s="56">
        <f t="shared" si="380"/>
        <v>0</v>
      </c>
      <c r="BB110" s="57">
        <v>0</v>
      </c>
      <c r="BC110" s="56">
        <f t="shared" si="381"/>
        <v>0</v>
      </c>
      <c r="BD110" s="57">
        <v>0</v>
      </c>
      <c r="BE110" s="56">
        <f t="shared" si="382"/>
        <v>0</v>
      </c>
      <c r="BF110" s="57">
        <v>0</v>
      </c>
      <c r="BG110" s="56">
        <f t="shared" si="383"/>
        <v>0</v>
      </c>
      <c r="BH110" s="57"/>
      <c r="BI110" s="56">
        <f t="shared" si="384"/>
        <v>0</v>
      </c>
      <c r="BJ110" s="57">
        <v>0</v>
      </c>
      <c r="BK110" s="56">
        <f t="shared" si="385"/>
        <v>0</v>
      </c>
      <c r="BL110" s="55">
        <v>0</v>
      </c>
      <c r="BM110" s="56">
        <f t="shared" si="386"/>
        <v>0</v>
      </c>
      <c r="BN110" s="114">
        <v>0</v>
      </c>
      <c r="BO110" s="56">
        <f t="shared" si="387"/>
        <v>0</v>
      </c>
      <c r="BP110" s="57">
        <v>0</v>
      </c>
      <c r="BQ110" s="56">
        <f t="shared" si="388"/>
        <v>0</v>
      </c>
      <c r="BR110" s="55">
        <v>0</v>
      </c>
      <c r="BS110" s="56">
        <f t="shared" si="389"/>
        <v>0</v>
      </c>
      <c r="BT110" s="55">
        <v>0</v>
      </c>
      <c r="BU110" s="56">
        <f t="shared" si="390"/>
        <v>0</v>
      </c>
      <c r="BV110" s="55">
        <v>0</v>
      </c>
      <c r="BW110" s="56">
        <f t="shared" si="391"/>
        <v>0</v>
      </c>
      <c r="BX110" s="55"/>
      <c r="BY110" s="56">
        <f t="shared" si="392"/>
        <v>0</v>
      </c>
      <c r="BZ110" s="57">
        <v>0</v>
      </c>
      <c r="CA110" s="56">
        <f t="shared" si="393"/>
        <v>0</v>
      </c>
      <c r="CB110" s="57">
        <v>0</v>
      </c>
      <c r="CC110" s="56">
        <f t="shared" si="394"/>
        <v>0</v>
      </c>
      <c r="CD110" s="55">
        <v>0</v>
      </c>
      <c r="CE110" s="56">
        <f t="shared" si="395"/>
        <v>0</v>
      </c>
      <c r="CF110" s="57">
        <v>0</v>
      </c>
      <c r="CG110" s="56">
        <f t="shared" si="396"/>
        <v>0</v>
      </c>
      <c r="CH110" s="57"/>
      <c r="CI110" s="56">
        <f t="shared" si="397"/>
        <v>0</v>
      </c>
      <c r="CJ110" s="55"/>
      <c r="CK110" s="56">
        <f t="shared" si="398"/>
        <v>0</v>
      </c>
      <c r="CL110" s="57">
        <v>0</v>
      </c>
      <c r="CM110" s="56">
        <f t="shared" si="399"/>
        <v>0</v>
      </c>
      <c r="CN110" s="55">
        <v>0</v>
      </c>
      <c r="CO110" s="56">
        <f t="shared" si="400"/>
        <v>0</v>
      </c>
      <c r="CP110" s="55">
        <v>0</v>
      </c>
      <c r="CQ110" s="56">
        <f t="shared" si="401"/>
        <v>0</v>
      </c>
      <c r="CR110" s="56"/>
      <c r="CS110" s="56">
        <f t="shared" si="402"/>
        <v>0</v>
      </c>
      <c r="CT110" s="64">
        <f t="shared" si="403"/>
        <v>0</v>
      </c>
      <c r="CU110" s="64">
        <f t="shared" si="403"/>
        <v>0</v>
      </c>
    </row>
    <row r="111" spans="1:99" s="1" customFormat="1" ht="30" x14ac:dyDescent="0.25">
      <c r="A111" s="35"/>
      <c r="B111" s="35">
        <v>73</v>
      </c>
      <c r="C111" s="49" t="s">
        <v>210</v>
      </c>
      <c r="D111" s="50">
        <v>11480</v>
      </c>
      <c r="E111" s="51">
        <v>1.95</v>
      </c>
      <c r="F111" s="162">
        <v>0.9</v>
      </c>
      <c r="G111" s="163"/>
      <c r="H111" s="50">
        <v>1.4</v>
      </c>
      <c r="I111" s="50">
        <v>1.68</v>
      </c>
      <c r="J111" s="50">
        <v>2.23</v>
      </c>
      <c r="K111" s="54">
        <v>2.57</v>
      </c>
      <c r="L111" s="55">
        <v>0</v>
      </c>
      <c r="M111" s="56">
        <f t="shared" si="362"/>
        <v>0</v>
      </c>
      <c r="N111" s="57">
        <v>0</v>
      </c>
      <c r="O111" s="56">
        <f t="shared" si="312"/>
        <v>0</v>
      </c>
      <c r="P111" s="57">
        <v>0</v>
      </c>
      <c r="Q111" s="56">
        <f t="shared" si="363"/>
        <v>0</v>
      </c>
      <c r="R111" s="55">
        <v>0</v>
      </c>
      <c r="S111" s="56">
        <f t="shared" si="364"/>
        <v>0</v>
      </c>
      <c r="T111" s="57">
        <v>0</v>
      </c>
      <c r="U111" s="56">
        <f t="shared" si="365"/>
        <v>0</v>
      </c>
      <c r="V111" s="55"/>
      <c r="W111" s="58">
        <f t="shared" si="366"/>
        <v>0</v>
      </c>
      <c r="X111" s="59"/>
      <c r="Y111" s="56">
        <f t="shared" si="313"/>
        <v>0</v>
      </c>
      <c r="Z111" s="55">
        <v>0</v>
      </c>
      <c r="AA111" s="56">
        <f t="shared" si="367"/>
        <v>0</v>
      </c>
      <c r="AB111" s="57">
        <v>0</v>
      </c>
      <c r="AC111" s="56">
        <f t="shared" si="368"/>
        <v>0</v>
      </c>
      <c r="AD111" s="57"/>
      <c r="AE111" s="56">
        <f t="shared" si="369"/>
        <v>0</v>
      </c>
      <c r="AF111" s="55">
        <v>0</v>
      </c>
      <c r="AG111" s="56">
        <f t="shared" si="370"/>
        <v>0</v>
      </c>
      <c r="AH111" s="55">
        <v>0</v>
      </c>
      <c r="AI111" s="56">
        <f t="shared" si="371"/>
        <v>0</v>
      </c>
      <c r="AJ111" s="61"/>
      <c r="AK111" s="56">
        <f t="shared" si="372"/>
        <v>0</v>
      </c>
      <c r="AL111" s="55"/>
      <c r="AM111" s="58">
        <f t="shared" si="373"/>
        <v>0</v>
      </c>
      <c r="AN111" s="57">
        <v>0</v>
      </c>
      <c r="AO111" s="56">
        <f t="shared" si="374"/>
        <v>0</v>
      </c>
      <c r="AP111" s="57">
        <v>0</v>
      </c>
      <c r="AQ111" s="56">
        <f t="shared" si="375"/>
        <v>0</v>
      </c>
      <c r="AR111" s="57"/>
      <c r="AS111" s="56">
        <f t="shared" si="376"/>
        <v>0</v>
      </c>
      <c r="AT111" s="57"/>
      <c r="AU111" s="56">
        <f t="shared" si="377"/>
        <v>0</v>
      </c>
      <c r="AV111" s="57"/>
      <c r="AW111" s="56">
        <f t="shared" si="378"/>
        <v>0</v>
      </c>
      <c r="AX111" s="55">
        <v>0</v>
      </c>
      <c r="AY111" s="56">
        <f t="shared" si="379"/>
        <v>0</v>
      </c>
      <c r="AZ111" s="57">
        <v>0</v>
      </c>
      <c r="BA111" s="56">
        <f t="shared" si="380"/>
        <v>0</v>
      </c>
      <c r="BB111" s="57">
        <v>0</v>
      </c>
      <c r="BC111" s="56">
        <f t="shared" si="381"/>
        <v>0</v>
      </c>
      <c r="BD111" s="57">
        <v>0</v>
      </c>
      <c r="BE111" s="56">
        <f t="shared" si="382"/>
        <v>0</v>
      </c>
      <c r="BF111" s="57">
        <v>0</v>
      </c>
      <c r="BG111" s="56">
        <f t="shared" si="383"/>
        <v>0</v>
      </c>
      <c r="BH111" s="57"/>
      <c r="BI111" s="56">
        <f t="shared" si="384"/>
        <v>0</v>
      </c>
      <c r="BJ111" s="57">
        <v>0</v>
      </c>
      <c r="BK111" s="56">
        <f t="shared" si="385"/>
        <v>0</v>
      </c>
      <c r="BL111" s="55">
        <v>0</v>
      </c>
      <c r="BM111" s="56">
        <f t="shared" si="386"/>
        <v>0</v>
      </c>
      <c r="BN111" s="114">
        <v>0</v>
      </c>
      <c r="BO111" s="56">
        <f t="shared" si="387"/>
        <v>0</v>
      </c>
      <c r="BP111" s="57">
        <v>0</v>
      </c>
      <c r="BQ111" s="56">
        <f t="shared" si="388"/>
        <v>0</v>
      </c>
      <c r="BR111" s="55">
        <v>0</v>
      </c>
      <c r="BS111" s="56">
        <f t="shared" si="389"/>
        <v>0</v>
      </c>
      <c r="BT111" s="55">
        <v>0</v>
      </c>
      <c r="BU111" s="56">
        <f t="shared" si="390"/>
        <v>0</v>
      </c>
      <c r="BV111" s="55">
        <v>0</v>
      </c>
      <c r="BW111" s="56">
        <f t="shared" si="391"/>
        <v>0</v>
      </c>
      <c r="BX111" s="55"/>
      <c r="BY111" s="56">
        <f t="shared" si="392"/>
        <v>0</v>
      </c>
      <c r="BZ111" s="57">
        <v>0</v>
      </c>
      <c r="CA111" s="56">
        <f t="shared" si="393"/>
        <v>0</v>
      </c>
      <c r="CB111" s="57">
        <v>0</v>
      </c>
      <c r="CC111" s="56">
        <f t="shared" si="394"/>
        <v>0</v>
      </c>
      <c r="CD111" s="55">
        <v>0</v>
      </c>
      <c r="CE111" s="56">
        <f t="shared" si="395"/>
        <v>0</v>
      </c>
      <c r="CF111" s="57">
        <v>0</v>
      </c>
      <c r="CG111" s="56">
        <f t="shared" si="396"/>
        <v>0</v>
      </c>
      <c r="CH111" s="57"/>
      <c r="CI111" s="56">
        <f t="shared" si="397"/>
        <v>0</v>
      </c>
      <c r="CJ111" s="55"/>
      <c r="CK111" s="56">
        <f t="shared" si="398"/>
        <v>0</v>
      </c>
      <c r="CL111" s="57">
        <v>0</v>
      </c>
      <c r="CM111" s="56">
        <f t="shared" si="399"/>
        <v>0</v>
      </c>
      <c r="CN111" s="55">
        <v>0</v>
      </c>
      <c r="CO111" s="56">
        <f t="shared" si="400"/>
        <v>0</v>
      </c>
      <c r="CP111" s="55">
        <v>0</v>
      </c>
      <c r="CQ111" s="56">
        <f t="shared" si="401"/>
        <v>0</v>
      </c>
      <c r="CR111" s="56"/>
      <c r="CS111" s="56">
        <f t="shared" si="402"/>
        <v>0</v>
      </c>
      <c r="CT111" s="64">
        <f t="shared" si="403"/>
        <v>0</v>
      </c>
      <c r="CU111" s="64">
        <f t="shared" si="403"/>
        <v>0</v>
      </c>
    </row>
    <row r="112" spans="1:99" s="1" customFormat="1" ht="30" x14ac:dyDescent="0.25">
      <c r="A112" s="35"/>
      <c r="B112" s="35">
        <v>74</v>
      </c>
      <c r="C112" s="49" t="s">
        <v>211</v>
      </c>
      <c r="D112" s="50">
        <v>11480</v>
      </c>
      <c r="E112" s="51">
        <v>2.17</v>
      </c>
      <c r="F112" s="52">
        <v>1</v>
      </c>
      <c r="G112" s="53"/>
      <c r="H112" s="50">
        <v>1.4</v>
      </c>
      <c r="I112" s="50">
        <v>1.68</v>
      </c>
      <c r="J112" s="50">
        <v>2.23</v>
      </c>
      <c r="K112" s="54">
        <v>2.57</v>
      </c>
      <c r="L112" s="55">
        <v>0</v>
      </c>
      <c r="M112" s="56">
        <f t="shared" si="362"/>
        <v>0</v>
      </c>
      <c r="N112" s="57">
        <v>0</v>
      </c>
      <c r="O112" s="56">
        <f t="shared" si="312"/>
        <v>0</v>
      </c>
      <c r="P112" s="57">
        <v>0</v>
      </c>
      <c r="Q112" s="56">
        <f t="shared" si="363"/>
        <v>0</v>
      </c>
      <c r="R112" s="55">
        <v>0</v>
      </c>
      <c r="S112" s="56">
        <f t="shared" si="364"/>
        <v>0</v>
      </c>
      <c r="T112" s="57">
        <v>0</v>
      </c>
      <c r="U112" s="56">
        <f t="shared" si="365"/>
        <v>0</v>
      </c>
      <c r="V112" s="55"/>
      <c r="W112" s="58">
        <f t="shared" si="366"/>
        <v>0</v>
      </c>
      <c r="X112" s="59"/>
      <c r="Y112" s="56">
        <f t="shared" si="313"/>
        <v>0</v>
      </c>
      <c r="Z112" s="55">
        <v>0</v>
      </c>
      <c r="AA112" s="56">
        <f t="shared" si="367"/>
        <v>0</v>
      </c>
      <c r="AB112" s="57">
        <v>0</v>
      </c>
      <c r="AC112" s="56">
        <f t="shared" si="368"/>
        <v>0</v>
      </c>
      <c r="AD112" s="57">
        <v>20</v>
      </c>
      <c r="AE112" s="56">
        <f t="shared" si="369"/>
        <v>697524.79999999993</v>
      </c>
      <c r="AF112" s="55">
        <v>0</v>
      </c>
      <c r="AG112" s="56">
        <f t="shared" si="370"/>
        <v>0</v>
      </c>
      <c r="AH112" s="55">
        <v>0</v>
      </c>
      <c r="AI112" s="56">
        <f t="shared" si="371"/>
        <v>0</v>
      </c>
      <c r="AJ112" s="61"/>
      <c r="AK112" s="56">
        <f t="shared" si="372"/>
        <v>0</v>
      </c>
      <c r="AL112" s="55"/>
      <c r="AM112" s="58">
        <f t="shared" si="373"/>
        <v>0</v>
      </c>
      <c r="AN112" s="57">
        <v>0</v>
      </c>
      <c r="AO112" s="56">
        <f t="shared" si="374"/>
        <v>0</v>
      </c>
      <c r="AP112" s="57">
        <v>0</v>
      </c>
      <c r="AQ112" s="56">
        <f t="shared" si="375"/>
        <v>0</v>
      </c>
      <c r="AR112" s="57"/>
      <c r="AS112" s="56">
        <f t="shared" si="376"/>
        <v>0</v>
      </c>
      <c r="AT112" s="57"/>
      <c r="AU112" s="56">
        <f t="shared" si="377"/>
        <v>0</v>
      </c>
      <c r="AV112" s="57"/>
      <c r="AW112" s="56">
        <f t="shared" si="378"/>
        <v>0</v>
      </c>
      <c r="AX112" s="55">
        <v>0</v>
      </c>
      <c r="AY112" s="56">
        <f t="shared" si="379"/>
        <v>0</v>
      </c>
      <c r="AZ112" s="57">
        <v>0</v>
      </c>
      <c r="BA112" s="56">
        <f t="shared" si="380"/>
        <v>0</v>
      </c>
      <c r="BB112" s="57">
        <v>0</v>
      </c>
      <c r="BC112" s="56">
        <f t="shared" si="381"/>
        <v>0</v>
      </c>
      <c r="BD112" s="57">
        <v>0</v>
      </c>
      <c r="BE112" s="56">
        <f t="shared" si="382"/>
        <v>0</v>
      </c>
      <c r="BF112" s="57">
        <v>0</v>
      </c>
      <c r="BG112" s="56">
        <f t="shared" si="383"/>
        <v>0</v>
      </c>
      <c r="BH112" s="57"/>
      <c r="BI112" s="56">
        <f t="shared" si="384"/>
        <v>0</v>
      </c>
      <c r="BJ112" s="57">
        <v>0</v>
      </c>
      <c r="BK112" s="56">
        <f t="shared" si="385"/>
        <v>0</v>
      </c>
      <c r="BL112" s="55">
        <v>0</v>
      </c>
      <c r="BM112" s="56">
        <f t="shared" si="386"/>
        <v>0</v>
      </c>
      <c r="BN112" s="114">
        <v>0</v>
      </c>
      <c r="BO112" s="56">
        <f t="shared" si="387"/>
        <v>0</v>
      </c>
      <c r="BP112" s="57">
        <v>0</v>
      </c>
      <c r="BQ112" s="56">
        <f t="shared" si="388"/>
        <v>0</v>
      </c>
      <c r="BR112" s="55">
        <v>0</v>
      </c>
      <c r="BS112" s="56">
        <f t="shared" si="389"/>
        <v>0</v>
      </c>
      <c r="BT112" s="55">
        <v>0</v>
      </c>
      <c r="BU112" s="56">
        <f t="shared" si="390"/>
        <v>0</v>
      </c>
      <c r="BV112" s="55">
        <v>0</v>
      </c>
      <c r="BW112" s="56">
        <f t="shared" si="391"/>
        <v>0</v>
      </c>
      <c r="BX112" s="55"/>
      <c r="BY112" s="56">
        <f t="shared" si="392"/>
        <v>0</v>
      </c>
      <c r="BZ112" s="57">
        <v>0</v>
      </c>
      <c r="CA112" s="56">
        <f t="shared" si="393"/>
        <v>0</v>
      </c>
      <c r="CB112" s="57">
        <v>0</v>
      </c>
      <c r="CC112" s="56">
        <f t="shared" si="394"/>
        <v>0</v>
      </c>
      <c r="CD112" s="55">
        <v>0</v>
      </c>
      <c r="CE112" s="56">
        <f t="shared" si="395"/>
        <v>0</v>
      </c>
      <c r="CF112" s="57">
        <v>0</v>
      </c>
      <c r="CG112" s="56">
        <f t="shared" si="396"/>
        <v>0</v>
      </c>
      <c r="CH112" s="57"/>
      <c r="CI112" s="56">
        <f t="shared" si="397"/>
        <v>0</v>
      </c>
      <c r="CJ112" s="55"/>
      <c r="CK112" s="56">
        <f t="shared" si="398"/>
        <v>0</v>
      </c>
      <c r="CL112" s="57">
        <v>0</v>
      </c>
      <c r="CM112" s="56">
        <f t="shared" si="399"/>
        <v>0</v>
      </c>
      <c r="CN112" s="55">
        <v>0</v>
      </c>
      <c r="CO112" s="56">
        <f t="shared" si="400"/>
        <v>0</v>
      </c>
      <c r="CP112" s="55">
        <v>0</v>
      </c>
      <c r="CQ112" s="56">
        <f t="shared" si="401"/>
        <v>0</v>
      </c>
      <c r="CR112" s="56"/>
      <c r="CS112" s="56">
        <f t="shared" si="402"/>
        <v>0</v>
      </c>
      <c r="CT112" s="64">
        <f t="shared" si="403"/>
        <v>20</v>
      </c>
      <c r="CU112" s="64">
        <f t="shared" si="403"/>
        <v>697524.79999999993</v>
      </c>
    </row>
    <row r="113" spans="1:99" s="1" customFormat="1" ht="30" x14ac:dyDescent="0.25">
      <c r="A113" s="35"/>
      <c r="B113" s="35">
        <v>75</v>
      </c>
      <c r="C113" s="49" t="s">
        <v>212</v>
      </c>
      <c r="D113" s="50">
        <v>11480</v>
      </c>
      <c r="E113" s="51">
        <v>3.84</v>
      </c>
      <c r="F113" s="52">
        <v>1</v>
      </c>
      <c r="G113" s="125">
        <v>0.82</v>
      </c>
      <c r="H113" s="50">
        <v>1.4</v>
      </c>
      <c r="I113" s="50">
        <v>1.68</v>
      </c>
      <c r="J113" s="50">
        <v>2.23</v>
      </c>
      <c r="K113" s="54">
        <v>2.57</v>
      </c>
      <c r="L113" s="55">
        <v>0</v>
      </c>
      <c r="M113" s="56">
        <f t="shared" si="362"/>
        <v>0</v>
      </c>
      <c r="N113" s="57">
        <v>0</v>
      </c>
      <c r="O113" s="56">
        <f t="shared" si="312"/>
        <v>0</v>
      </c>
      <c r="P113" s="57">
        <v>0</v>
      </c>
      <c r="Q113" s="56">
        <f t="shared" si="363"/>
        <v>0</v>
      </c>
      <c r="R113" s="55">
        <v>0</v>
      </c>
      <c r="S113" s="56">
        <f t="shared" si="364"/>
        <v>0</v>
      </c>
      <c r="T113" s="57">
        <v>0</v>
      </c>
      <c r="U113" s="56">
        <f t="shared" si="365"/>
        <v>0</v>
      </c>
      <c r="V113" s="55"/>
      <c r="W113" s="58">
        <f t="shared" si="366"/>
        <v>0</v>
      </c>
      <c r="X113" s="59"/>
      <c r="Y113" s="56">
        <f t="shared" si="313"/>
        <v>0</v>
      </c>
      <c r="Z113" s="55">
        <v>0</v>
      </c>
      <c r="AA113" s="56">
        <f t="shared" si="367"/>
        <v>0</v>
      </c>
      <c r="AB113" s="57">
        <v>0</v>
      </c>
      <c r="AC113" s="56">
        <f t="shared" si="368"/>
        <v>0</v>
      </c>
      <c r="AD113" s="120">
        <v>25</v>
      </c>
      <c r="AE113" s="80">
        <f>SUM(AD113*$D113*$E113*$G113*$H113*$AE$11)</f>
        <v>1265187.8399999999</v>
      </c>
      <c r="AF113" s="55">
        <v>0</v>
      </c>
      <c r="AG113" s="56">
        <f t="shared" si="370"/>
        <v>0</v>
      </c>
      <c r="AH113" s="55">
        <v>0</v>
      </c>
      <c r="AI113" s="56">
        <f t="shared" si="371"/>
        <v>0</v>
      </c>
      <c r="AJ113" s="61"/>
      <c r="AK113" s="56">
        <f t="shared" si="372"/>
        <v>0</v>
      </c>
      <c r="AL113" s="55"/>
      <c r="AM113" s="58">
        <f t="shared" si="373"/>
        <v>0</v>
      </c>
      <c r="AN113" s="57">
        <v>0</v>
      </c>
      <c r="AO113" s="56">
        <f t="shared" si="374"/>
        <v>0</v>
      </c>
      <c r="AP113" s="57">
        <v>0</v>
      </c>
      <c r="AQ113" s="56">
        <f t="shared" si="375"/>
        <v>0</v>
      </c>
      <c r="AR113" s="57"/>
      <c r="AS113" s="56">
        <f t="shared" si="376"/>
        <v>0</v>
      </c>
      <c r="AT113" s="57"/>
      <c r="AU113" s="56">
        <f t="shared" si="377"/>
        <v>0</v>
      </c>
      <c r="AV113" s="57"/>
      <c r="AW113" s="56">
        <f t="shared" si="378"/>
        <v>0</v>
      </c>
      <c r="AX113" s="55">
        <v>0</v>
      </c>
      <c r="AY113" s="56">
        <f t="shared" si="379"/>
        <v>0</v>
      </c>
      <c r="AZ113" s="57">
        <v>0</v>
      </c>
      <c r="BA113" s="56">
        <f t="shared" si="380"/>
        <v>0</v>
      </c>
      <c r="BB113" s="57">
        <v>0</v>
      </c>
      <c r="BC113" s="56">
        <f t="shared" si="381"/>
        <v>0</v>
      </c>
      <c r="BD113" s="57">
        <v>0</v>
      </c>
      <c r="BE113" s="56">
        <f t="shared" si="382"/>
        <v>0</v>
      </c>
      <c r="BF113" s="57">
        <v>0</v>
      </c>
      <c r="BG113" s="56">
        <f t="shared" si="383"/>
        <v>0</v>
      </c>
      <c r="BH113" s="57"/>
      <c r="BI113" s="56">
        <f t="shared" si="384"/>
        <v>0</v>
      </c>
      <c r="BJ113" s="57">
        <v>0</v>
      </c>
      <c r="BK113" s="56">
        <f t="shared" si="385"/>
        <v>0</v>
      </c>
      <c r="BL113" s="55">
        <v>0</v>
      </c>
      <c r="BM113" s="56">
        <f t="shared" si="386"/>
        <v>0</v>
      </c>
      <c r="BN113" s="114">
        <v>0</v>
      </c>
      <c r="BO113" s="56">
        <f t="shared" si="387"/>
        <v>0</v>
      </c>
      <c r="BP113" s="57">
        <v>0</v>
      </c>
      <c r="BQ113" s="56">
        <f t="shared" si="388"/>
        <v>0</v>
      </c>
      <c r="BR113" s="55">
        <v>0</v>
      </c>
      <c r="BS113" s="56">
        <f t="shared" si="389"/>
        <v>0</v>
      </c>
      <c r="BT113" s="55">
        <v>0</v>
      </c>
      <c r="BU113" s="56">
        <f t="shared" si="390"/>
        <v>0</v>
      </c>
      <c r="BV113" s="55">
        <v>0</v>
      </c>
      <c r="BW113" s="56">
        <f t="shared" si="391"/>
        <v>0</v>
      </c>
      <c r="BX113" s="55"/>
      <c r="BY113" s="56">
        <f t="shared" si="392"/>
        <v>0</v>
      </c>
      <c r="BZ113" s="57">
        <v>0</v>
      </c>
      <c r="CA113" s="56">
        <f t="shared" si="393"/>
        <v>0</v>
      </c>
      <c r="CB113" s="57">
        <v>0</v>
      </c>
      <c r="CC113" s="56">
        <f t="shared" si="394"/>
        <v>0</v>
      </c>
      <c r="CD113" s="55">
        <v>0</v>
      </c>
      <c r="CE113" s="56">
        <f t="shared" si="395"/>
        <v>0</v>
      </c>
      <c r="CF113" s="57">
        <v>0</v>
      </c>
      <c r="CG113" s="56">
        <f t="shared" si="396"/>
        <v>0</v>
      </c>
      <c r="CH113" s="57"/>
      <c r="CI113" s="56">
        <f t="shared" si="397"/>
        <v>0</v>
      </c>
      <c r="CJ113" s="55"/>
      <c r="CK113" s="56">
        <f t="shared" si="398"/>
        <v>0</v>
      </c>
      <c r="CL113" s="57">
        <v>0</v>
      </c>
      <c r="CM113" s="56">
        <f t="shared" si="399"/>
        <v>0</v>
      </c>
      <c r="CN113" s="55">
        <v>0</v>
      </c>
      <c r="CO113" s="56">
        <f t="shared" si="400"/>
        <v>0</v>
      </c>
      <c r="CP113" s="55">
        <v>0</v>
      </c>
      <c r="CQ113" s="56">
        <f t="shared" si="401"/>
        <v>0</v>
      </c>
      <c r="CR113" s="56"/>
      <c r="CS113" s="56">
        <f t="shared" si="402"/>
        <v>0</v>
      </c>
      <c r="CT113" s="64">
        <f t="shared" si="403"/>
        <v>25</v>
      </c>
      <c r="CU113" s="64">
        <f t="shared" si="403"/>
        <v>1265187.8399999999</v>
      </c>
    </row>
    <row r="114" spans="1:99" s="46" customFormat="1" x14ac:dyDescent="0.25">
      <c r="A114" s="36">
        <v>22</v>
      </c>
      <c r="B114" s="36"/>
      <c r="C114" s="37" t="s">
        <v>213</v>
      </c>
      <c r="D114" s="50">
        <v>11480</v>
      </c>
      <c r="E114" s="103">
        <v>0.93</v>
      </c>
      <c r="F114" s="39">
        <v>1</v>
      </c>
      <c r="G114" s="88"/>
      <c r="H114" s="104">
        <v>1.4</v>
      </c>
      <c r="I114" s="104">
        <v>1.68</v>
      </c>
      <c r="J114" s="104">
        <v>2.23</v>
      </c>
      <c r="K114" s="99">
        <v>2.57</v>
      </c>
      <c r="L114" s="105">
        <f>SUM(L115:L116)</f>
        <v>0</v>
      </c>
      <c r="M114" s="106">
        <f>SUM(M115:M116)</f>
        <v>0</v>
      </c>
      <c r="N114" s="106">
        <f t="shared" ref="N114:BY114" si="404">SUM(N115:N116)</f>
        <v>0</v>
      </c>
      <c r="O114" s="106">
        <f t="shared" si="404"/>
        <v>0</v>
      </c>
      <c r="P114" s="106">
        <f t="shared" si="404"/>
        <v>0</v>
      </c>
      <c r="Q114" s="106">
        <f t="shared" si="404"/>
        <v>0</v>
      </c>
      <c r="R114" s="105">
        <f t="shared" si="404"/>
        <v>0</v>
      </c>
      <c r="S114" s="106">
        <f t="shared" si="404"/>
        <v>0</v>
      </c>
      <c r="T114" s="106">
        <f t="shared" si="404"/>
        <v>0</v>
      </c>
      <c r="U114" s="106">
        <f t="shared" si="404"/>
        <v>0</v>
      </c>
      <c r="V114" s="105">
        <f t="shared" si="404"/>
        <v>0</v>
      </c>
      <c r="W114" s="105">
        <f t="shared" si="404"/>
        <v>0</v>
      </c>
      <c r="X114" s="106">
        <f t="shared" si="404"/>
        <v>0</v>
      </c>
      <c r="Y114" s="106">
        <f t="shared" si="404"/>
        <v>0</v>
      </c>
      <c r="Z114" s="105">
        <f t="shared" si="404"/>
        <v>0</v>
      </c>
      <c r="AA114" s="106">
        <f t="shared" si="404"/>
        <v>0</v>
      </c>
      <c r="AB114" s="106">
        <f t="shared" si="404"/>
        <v>0</v>
      </c>
      <c r="AC114" s="106">
        <f t="shared" si="404"/>
        <v>0</v>
      </c>
      <c r="AD114" s="106">
        <f>SUM(AD115:AD116)</f>
        <v>0</v>
      </c>
      <c r="AE114" s="106">
        <f>SUM(AE115:AE116)</f>
        <v>0</v>
      </c>
      <c r="AF114" s="105">
        <f t="shared" ref="AF114" si="405">SUM(AF115:AF116)</f>
        <v>0</v>
      </c>
      <c r="AG114" s="106">
        <f t="shared" si="404"/>
        <v>0</v>
      </c>
      <c r="AH114" s="105">
        <f t="shared" si="404"/>
        <v>0</v>
      </c>
      <c r="AI114" s="106">
        <f t="shared" si="404"/>
        <v>0</v>
      </c>
      <c r="AJ114" s="105">
        <f t="shared" si="404"/>
        <v>35</v>
      </c>
      <c r="AK114" s="106">
        <f t="shared" si="404"/>
        <v>523465.04</v>
      </c>
      <c r="AL114" s="105">
        <f t="shared" si="404"/>
        <v>0</v>
      </c>
      <c r="AM114" s="105">
        <f>SUM(AM115:AM116)</f>
        <v>0</v>
      </c>
      <c r="AN114" s="106">
        <f t="shared" si="404"/>
        <v>0</v>
      </c>
      <c r="AO114" s="106">
        <f t="shared" si="404"/>
        <v>0</v>
      </c>
      <c r="AP114" s="106">
        <f t="shared" si="404"/>
        <v>0</v>
      </c>
      <c r="AQ114" s="106">
        <f t="shared" si="404"/>
        <v>0</v>
      </c>
      <c r="AR114" s="106">
        <f t="shared" si="404"/>
        <v>40</v>
      </c>
      <c r="AS114" s="106">
        <f t="shared" si="404"/>
        <v>572163.19999999995</v>
      </c>
      <c r="AT114" s="106">
        <f t="shared" si="404"/>
        <v>0</v>
      </c>
      <c r="AU114" s="106">
        <f t="shared" si="404"/>
        <v>0</v>
      </c>
      <c r="AV114" s="106">
        <f t="shared" si="404"/>
        <v>0</v>
      </c>
      <c r="AW114" s="106">
        <f t="shared" si="404"/>
        <v>0</v>
      </c>
      <c r="AX114" s="105">
        <f t="shared" si="404"/>
        <v>0</v>
      </c>
      <c r="AY114" s="106">
        <f t="shared" si="404"/>
        <v>0</v>
      </c>
      <c r="AZ114" s="106">
        <f t="shared" si="404"/>
        <v>19</v>
      </c>
      <c r="BA114" s="106">
        <f t="shared" si="404"/>
        <v>271777.51999999996</v>
      </c>
      <c r="BB114" s="106">
        <f t="shared" si="404"/>
        <v>0</v>
      </c>
      <c r="BC114" s="106">
        <f t="shared" si="404"/>
        <v>0</v>
      </c>
      <c r="BD114" s="106">
        <f t="shared" si="404"/>
        <v>0</v>
      </c>
      <c r="BE114" s="106">
        <f t="shared" si="404"/>
        <v>0</v>
      </c>
      <c r="BF114" s="106">
        <f t="shared" si="404"/>
        <v>0</v>
      </c>
      <c r="BG114" s="106">
        <f t="shared" si="404"/>
        <v>0</v>
      </c>
      <c r="BH114" s="106">
        <f t="shared" si="404"/>
        <v>25</v>
      </c>
      <c r="BI114" s="106">
        <f t="shared" si="404"/>
        <v>357602</v>
      </c>
      <c r="BJ114" s="106">
        <f t="shared" si="404"/>
        <v>0</v>
      </c>
      <c r="BK114" s="106">
        <f t="shared" si="404"/>
        <v>0</v>
      </c>
      <c r="BL114" s="105">
        <f>SUM(BL115:BL116)</f>
        <v>0</v>
      </c>
      <c r="BM114" s="106">
        <f>SUM(BM115:BM116)</f>
        <v>0</v>
      </c>
      <c r="BN114" s="106">
        <f>SUM(BN115:BN116)</f>
        <v>0</v>
      </c>
      <c r="BO114" s="106">
        <f>SUM(BO115:BO116)</f>
        <v>0</v>
      </c>
      <c r="BP114" s="106">
        <f t="shared" si="404"/>
        <v>4</v>
      </c>
      <c r="BQ114" s="106">
        <f t="shared" si="404"/>
        <v>68659.584000000003</v>
      </c>
      <c r="BR114" s="105">
        <f t="shared" si="404"/>
        <v>20</v>
      </c>
      <c r="BS114" s="106">
        <f t="shared" si="404"/>
        <v>617164.79999999993</v>
      </c>
      <c r="BT114" s="106">
        <f t="shared" si="404"/>
        <v>20</v>
      </c>
      <c r="BU114" s="106">
        <f t="shared" si="404"/>
        <v>343297.92</v>
      </c>
      <c r="BV114" s="105">
        <f t="shared" si="404"/>
        <v>35</v>
      </c>
      <c r="BW114" s="106">
        <f t="shared" si="404"/>
        <v>600771.36</v>
      </c>
      <c r="BX114" s="105">
        <f t="shared" si="404"/>
        <v>0</v>
      </c>
      <c r="BY114" s="106">
        <f t="shared" si="404"/>
        <v>0</v>
      </c>
      <c r="BZ114" s="106">
        <f t="shared" ref="BZ114:CU114" si="406">SUM(BZ115:BZ116)</f>
        <v>7</v>
      </c>
      <c r="CA114" s="106">
        <f t="shared" si="406"/>
        <v>120154.27199999998</v>
      </c>
      <c r="CB114" s="106">
        <f t="shared" si="406"/>
        <v>0</v>
      </c>
      <c r="CC114" s="106">
        <f t="shared" si="406"/>
        <v>0</v>
      </c>
      <c r="CD114" s="105">
        <f t="shared" si="406"/>
        <v>3</v>
      </c>
      <c r="CE114" s="106">
        <f t="shared" si="406"/>
        <v>51494.688000000002</v>
      </c>
      <c r="CF114" s="106">
        <f t="shared" si="406"/>
        <v>4</v>
      </c>
      <c r="CG114" s="106">
        <f t="shared" si="406"/>
        <v>68659.584000000003</v>
      </c>
      <c r="CH114" s="106">
        <f t="shared" si="406"/>
        <v>0</v>
      </c>
      <c r="CI114" s="106">
        <f t="shared" si="406"/>
        <v>0</v>
      </c>
      <c r="CJ114" s="105">
        <f t="shared" si="406"/>
        <v>5</v>
      </c>
      <c r="CK114" s="106">
        <f t="shared" si="406"/>
        <v>85824.48</v>
      </c>
      <c r="CL114" s="106">
        <f t="shared" si="406"/>
        <v>0</v>
      </c>
      <c r="CM114" s="106">
        <f t="shared" si="406"/>
        <v>0</v>
      </c>
      <c r="CN114" s="105">
        <v>0</v>
      </c>
      <c r="CO114" s="106">
        <f t="shared" si="406"/>
        <v>0</v>
      </c>
      <c r="CP114" s="105">
        <f t="shared" si="406"/>
        <v>7</v>
      </c>
      <c r="CQ114" s="106">
        <f t="shared" si="406"/>
        <v>183807.42799999999</v>
      </c>
      <c r="CR114" s="106">
        <f t="shared" si="406"/>
        <v>0</v>
      </c>
      <c r="CS114" s="106">
        <f t="shared" si="406"/>
        <v>0</v>
      </c>
      <c r="CT114" s="106">
        <f t="shared" si="406"/>
        <v>224</v>
      </c>
      <c r="CU114" s="106">
        <f t="shared" si="406"/>
        <v>3864841.8760000002</v>
      </c>
    </row>
    <row r="115" spans="1:99" s="1" customFormat="1" ht="45" x14ac:dyDescent="0.25">
      <c r="A115" s="35"/>
      <c r="B115" s="35">
        <v>76</v>
      </c>
      <c r="C115" s="79" t="s">
        <v>214</v>
      </c>
      <c r="D115" s="50">
        <v>11480</v>
      </c>
      <c r="E115" s="51">
        <v>2.31</v>
      </c>
      <c r="F115" s="52">
        <v>1</v>
      </c>
      <c r="G115" s="53"/>
      <c r="H115" s="50">
        <v>1.4</v>
      </c>
      <c r="I115" s="50">
        <v>1.68</v>
      </c>
      <c r="J115" s="50">
        <v>2.23</v>
      </c>
      <c r="K115" s="54">
        <v>2.57</v>
      </c>
      <c r="L115" s="55"/>
      <c r="M115" s="56">
        <f>SUM(L115*$D115*$E115*$F115*$H115*$M$11)</f>
        <v>0</v>
      </c>
      <c r="N115" s="57"/>
      <c r="O115" s="56">
        <f t="shared" si="312"/>
        <v>0</v>
      </c>
      <c r="P115" s="57"/>
      <c r="Q115" s="56">
        <f>SUM(P115*$D115*$E115*$F115*$H115*$Q$11)</f>
        <v>0</v>
      </c>
      <c r="R115" s="55"/>
      <c r="S115" s="56">
        <f>SUM(R115*$D115*$E115*$F115*$H115*$S$11)</f>
        <v>0</v>
      </c>
      <c r="T115" s="57"/>
      <c r="U115" s="56">
        <f>SUM(T115*$D115*$E115*$F115*$H115*$U$11)</f>
        <v>0</v>
      </c>
      <c r="V115" s="55"/>
      <c r="W115" s="58">
        <f>SUM(V115*$D115*$E115*$F115*$H115*$W$11)</f>
        <v>0</v>
      </c>
      <c r="X115" s="59"/>
      <c r="Y115" s="56">
        <f t="shared" si="313"/>
        <v>0</v>
      </c>
      <c r="Z115" s="55"/>
      <c r="AA115" s="56">
        <f>SUM(Z115*$D115*$E115*$F115*$H115*$AA$11)</f>
        <v>0</v>
      </c>
      <c r="AB115" s="57"/>
      <c r="AC115" s="56">
        <f>SUM(AB115*$D115*$E115*$F115*$H115*$AC$11)</f>
        <v>0</v>
      </c>
      <c r="AD115" s="57"/>
      <c r="AE115" s="56">
        <f>SUM(AD115*$D115*$E115*$F115*$H115*$AE$11)</f>
        <v>0</v>
      </c>
      <c r="AF115" s="55"/>
      <c r="AG115" s="56">
        <f>AF115*$D115*$E115*$F115*$I115*$AG$11</f>
        <v>0</v>
      </c>
      <c r="AH115" s="55"/>
      <c r="AI115" s="56">
        <f>AH115*$D115*$E115*$F115*$I115*$AI$11</f>
        <v>0</v>
      </c>
      <c r="AJ115" s="61">
        <v>1</v>
      </c>
      <c r="AK115" s="56">
        <f>SUM(AJ115*$D115*$E115*$F115*$H115*$AK$11)</f>
        <v>37126.32</v>
      </c>
      <c r="AL115" s="55"/>
      <c r="AM115" s="58">
        <f>SUM(AL115*$D115*$E115*$F115*$H115*$AM$11)</f>
        <v>0</v>
      </c>
      <c r="AN115" s="57"/>
      <c r="AO115" s="56">
        <f>SUM(AN115*$D115*$E115*$F115*$H115*$AO$11)</f>
        <v>0</v>
      </c>
      <c r="AP115" s="57"/>
      <c r="AQ115" s="56">
        <f>SUM(AP115*$D115*$E115*$F115*$H115*$AQ$11)</f>
        <v>0</v>
      </c>
      <c r="AR115" s="57"/>
      <c r="AS115" s="56">
        <f>SUM(AR115*$D115*$E115*$F115*$H115*$AS$11)</f>
        <v>0</v>
      </c>
      <c r="AT115" s="57"/>
      <c r="AU115" s="56">
        <f>SUM(AT115*$D115*$E115*$F115*$H115*$AU$11)</f>
        <v>0</v>
      </c>
      <c r="AV115" s="57"/>
      <c r="AW115" s="56">
        <f>SUM(AV115*$D115*$E115*$F115*$H115*$AW$11)</f>
        <v>0</v>
      </c>
      <c r="AX115" s="55"/>
      <c r="AY115" s="56">
        <f>SUM(AX115*$D115*$E115*$F115*$H115*$AY$11)</f>
        <v>0</v>
      </c>
      <c r="AZ115" s="57"/>
      <c r="BA115" s="56">
        <f>SUM(AZ115*$D115*$E115*$F115*$H115*$BA$11)</f>
        <v>0</v>
      </c>
      <c r="BB115" s="57"/>
      <c r="BC115" s="56">
        <f>SUM(BB115*$D115*$E115*$F115*$H115*$BC$11)</f>
        <v>0</v>
      </c>
      <c r="BD115" s="57"/>
      <c r="BE115" s="56">
        <f>SUM(BD115*$D115*$E115*$F115*$H115*$BE$11)</f>
        <v>0</v>
      </c>
      <c r="BF115" s="57"/>
      <c r="BG115" s="56">
        <f>SUM(BF115*$D115*$E115*$F115*$H115*$BG$11)</f>
        <v>0</v>
      </c>
      <c r="BH115" s="57"/>
      <c r="BI115" s="56">
        <f>SUM(BH115*$D115*$E115*$F115*$H115*$BI$11)</f>
        <v>0</v>
      </c>
      <c r="BJ115" s="57"/>
      <c r="BK115" s="56">
        <f>BJ115*$D115*$E115*$F115*$I115*$BK$11</f>
        <v>0</v>
      </c>
      <c r="BL115" s="55"/>
      <c r="BM115" s="56">
        <f>BL115*$D115*$E115*$F115*$I115*$BM$11</f>
        <v>0</v>
      </c>
      <c r="BN115" s="114"/>
      <c r="BO115" s="56">
        <f>BN115*$D115*$E115*$F115*$I115*$BO$11</f>
        <v>0</v>
      </c>
      <c r="BP115" s="57"/>
      <c r="BQ115" s="56">
        <f>BP115*$D115*$E115*$F115*$I115*$BQ$11</f>
        <v>0</v>
      </c>
      <c r="BR115" s="60">
        <v>10</v>
      </c>
      <c r="BS115" s="56">
        <f>BR115*$D115*$E115*$F115*$I115*$BS$11</f>
        <v>445515.83999999997</v>
      </c>
      <c r="BT115" s="55"/>
      <c r="BU115" s="56">
        <f>BT115*$D115*$E115*$F115*$I115*$BU$11</f>
        <v>0</v>
      </c>
      <c r="BV115" s="55"/>
      <c r="BW115" s="56">
        <f>BV115*$D115*$E115*$F115*$I115*$BW$11</f>
        <v>0</v>
      </c>
      <c r="BX115" s="55"/>
      <c r="BY115" s="56">
        <f>BX115*$D115*$E115*$F115*$I115*$BY$11</f>
        <v>0</v>
      </c>
      <c r="BZ115" s="63"/>
      <c r="CA115" s="56">
        <f>BZ115*$D115*$E115*$F115*$I115*$CA$11</f>
        <v>0</v>
      </c>
      <c r="CB115" s="57"/>
      <c r="CC115" s="56">
        <f>CB115*$D115*$E115*$F115*$I115*$CC$11</f>
        <v>0</v>
      </c>
      <c r="CD115" s="55"/>
      <c r="CE115" s="56">
        <f>CD115*$D115*$E115*$F115*$I115*$CE$11</f>
        <v>0</v>
      </c>
      <c r="CF115" s="57"/>
      <c r="CG115" s="56">
        <f>CF115*$D115*$E115*$F115*$I115*$CG$11</f>
        <v>0</v>
      </c>
      <c r="CH115" s="57"/>
      <c r="CI115" s="56">
        <f>CH115*$D115*$E115*$F115*$I115*$CI$11</f>
        <v>0</v>
      </c>
      <c r="CJ115" s="55"/>
      <c r="CK115" s="56">
        <f>CJ115*$D115*$E115*$F115*$I115*$CK$11</f>
        <v>0</v>
      </c>
      <c r="CL115" s="57"/>
      <c r="CM115" s="56">
        <f>CL115*$D115*$E115*$F115*$I115*$CM$11</f>
        <v>0</v>
      </c>
      <c r="CN115" s="55"/>
      <c r="CO115" s="56">
        <f>CN115*$D115*$E115*$F115*$J115*$CO$11</f>
        <v>0</v>
      </c>
      <c r="CP115" s="55"/>
      <c r="CQ115" s="56">
        <f>CP115*$D115*$E115*$F115*$K115*$CQ$11</f>
        <v>0</v>
      </c>
      <c r="CR115" s="56"/>
      <c r="CS115" s="56">
        <f>CR115*D115*E115*F115</f>
        <v>0</v>
      </c>
      <c r="CT115" s="64">
        <f>SUM(N115+L115+X115+P115+R115+Z115+V115+T115+AB115+AF115+AD115+AH115+AJ115+AN115+BJ115+BP115+AL115+AX115+AZ115+CB115+CD115+BZ115+CF115+CH115+BT115+BV115+AP115+AR115+AT115+AV115+BL115+BN115+BR115+BB115+BD115+BF115+BH115+BX115+CJ115+CL115+CN115+CP115+CR115)</f>
        <v>11</v>
      </c>
      <c r="CU115" s="64">
        <f>SUM(O115+M115+Y115+Q115+S115+AA115+W115+U115+AC115+AG115+AE115+AI115+AK115+AO115+BK115+BQ115+AM115+AY115+BA115+CC115+CE115+CA115+CG115+CI115+BU115+BW115+AQ115+AS115+AU115+AW115+BM115+BO115+BS115+BC115+BE115+BG115+BI115+BY115+CK115+CM115+CO115+CQ115+CS115)</f>
        <v>482642.16</v>
      </c>
    </row>
    <row r="116" spans="1:99" s="6" customFormat="1" x14ac:dyDescent="0.25">
      <c r="A116" s="100"/>
      <c r="B116" s="100">
        <v>77</v>
      </c>
      <c r="C116" s="79" t="s">
        <v>215</v>
      </c>
      <c r="D116" s="50">
        <v>11480</v>
      </c>
      <c r="E116" s="94">
        <v>0.89</v>
      </c>
      <c r="F116" s="101">
        <v>1</v>
      </c>
      <c r="G116" s="102"/>
      <c r="H116" s="50">
        <v>1.4</v>
      </c>
      <c r="I116" s="50">
        <v>1.68</v>
      </c>
      <c r="J116" s="50">
        <v>2.23</v>
      </c>
      <c r="K116" s="54">
        <v>2.57</v>
      </c>
      <c r="L116" s="55"/>
      <c r="M116" s="56">
        <f>SUM(L116*$D116*$E116*$F116*$H116*$M$11)</f>
        <v>0</v>
      </c>
      <c r="N116" s="57"/>
      <c r="O116" s="56">
        <f t="shared" si="312"/>
        <v>0</v>
      </c>
      <c r="P116" s="57"/>
      <c r="Q116" s="56">
        <f>SUM(P116*$D116*$E116*$F116*$H116*$Q$11)</f>
        <v>0</v>
      </c>
      <c r="R116" s="55"/>
      <c r="S116" s="56">
        <f>SUM(R116*$D116*$E116*$F116*$H116*$S$11)</f>
        <v>0</v>
      </c>
      <c r="T116" s="57"/>
      <c r="U116" s="56">
        <f>SUM(T116*$D116*$E116*$F116*$H116*$U$11)</f>
        <v>0</v>
      </c>
      <c r="V116" s="55"/>
      <c r="W116" s="58">
        <f>SUM(V116*$D116*$E116*$F116*$H116*$W$11)</f>
        <v>0</v>
      </c>
      <c r="X116" s="59"/>
      <c r="Y116" s="56">
        <f t="shared" si="313"/>
        <v>0</v>
      </c>
      <c r="Z116" s="55"/>
      <c r="AA116" s="56">
        <f>SUM(Z116*$D116*$E116*$F116*$H116*$AA$11)</f>
        <v>0</v>
      </c>
      <c r="AB116" s="57"/>
      <c r="AC116" s="56">
        <f>SUM(AB116*$D116*$E116*$F116*$H116*$AC$11)</f>
        <v>0</v>
      </c>
      <c r="AD116" s="57"/>
      <c r="AE116" s="56">
        <f>SUM(AD116*$D116*$E116*$F116*$H116*$AE$11)</f>
        <v>0</v>
      </c>
      <c r="AF116" s="55"/>
      <c r="AG116" s="56">
        <f>AF116*$D116*$E116*$F116*$I116*$AG$11</f>
        <v>0</v>
      </c>
      <c r="AH116" s="55"/>
      <c r="AI116" s="56">
        <f>AH116*$D116*$E116*$F116*$I116*$AI$11</f>
        <v>0</v>
      </c>
      <c r="AJ116" s="61">
        <v>34</v>
      </c>
      <c r="AK116" s="56">
        <f>SUM(AJ116*$D116*$E116*$F116*$H116*$AK$11)</f>
        <v>486338.72</v>
      </c>
      <c r="AL116" s="55"/>
      <c r="AM116" s="58">
        <f>SUM(AL116*$D116*$E116*$F116*$H116*$AM$11)</f>
        <v>0</v>
      </c>
      <c r="AN116" s="57"/>
      <c r="AO116" s="56">
        <f>SUM(AN116*$D116*$E116*$F116*$H116*$AO$11)</f>
        <v>0</v>
      </c>
      <c r="AP116" s="57"/>
      <c r="AQ116" s="56">
        <f>SUM(AP116*$D116*$E116*$F116*$H116*$AQ$11)</f>
        <v>0</v>
      </c>
      <c r="AR116" s="57">
        <v>40</v>
      </c>
      <c r="AS116" s="56">
        <f>SUM(AR116*$D116*$E116*$F116*$H116*$AS$11)</f>
        <v>572163.19999999995</v>
      </c>
      <c r="AT116" s="57"/>
      <c r="AU116" s="56">
        <f>SUM(AT116*$D116*$E116*$F116*$H116*$AU$11)</f>
        <v>0</v>
      </c>
      <c r="AV116" s="57"/>
      <c r="AW116" s="56">
        <f>SUM(AV116*$D116*$E116*$F116*$H116*$AW$11)</f>
        <v>0</v>
      </c>
      <c r="AX116" s="55">
        <v>0</v>
      </c>
      <c r="AY116" s="56">
        <f>SUM(AX116*$D116*$E116*$F116*$H116*$AY$11)</f>
        <v>0</v>
      </c>
      <c r="AZ116" s="57">
        <v>19</v>
      </c>
      <c r="BA116" s="56">
        <f>SUM(AZ116*$D116*$E116*$F116*$H116*$BA$11)</f>
        <v>271777.51999999996</v>
      </c>
      <c r="BB116" s="57"/>
      <c r="BC116" s="56">
        <f>SUM(BB116*$D116*$E116*$F116*$H116*$BC$11)</f>
        <v>0</v>
      </c>
      <c r="BD116" s="57"/>
      <c r="BE116" s="56">
        <f>SUM(BD116*$D116*$E116*$F116*$H116*$BE$11)</f>
        <v>0</v>
      </c>
      <c r="BF116" s="57"/>
      <c r="BG116" s="56">
        <f>SUM(BF116*$D116*$E116*$F116*$H116*$BG$11)</f>
        <v>0</v>
      </c>
      <c r="BH116" s="57">
        <v>25</v>
      </c>
      <c r="BI116" s="56">
        <f>SUM(BH116*$D116*$E116*$F116*$H116*$BI$11)</f>
        <v>357602</v>
      </c>
      <c r="BJ116" s="57"/>
      <c r="BK116" s="56">
        <f>BJ116*$D116*$E116*$F116*$I116*$BK$11</f>
        <v>0</v>
      </c>
      <c r="BL116" s="55"/>
      <c r="BM116" s="56">
        <f>BL116*$D116*$E116*$F116*$I116*$BM$11</f>
        <v>0</v>
      </c>
      <c r="BN116" s="114"/>
      <c r="BO116" s="56">
        <f>BN116*$D116*$E116*$F116*$I116*$BO$11</f>
        <v>0</v>
      </c>
      <c r="BP116" s="63">
        <v>4</v>
      </c>
      <c r="BQ116" s="56">
        <f>BP116*$D116*$E116*$F116*$I116*$BQ$11</f>
        <v>68659.584000000003</v>
      </c>
      <c r="BR116" s="60">
        <v>10</v>
      </c>
      <c r="BS116" s="56">
        <f>BR116*$D116*$E116*$F116*$I116*$BS$11</f>
        <v>171648.96</v>
      </c>
      <c r="BT116" s="60">
        <v>20</v>
      </c>
      <c r="BU116" s="56">
        <f>BT116*$D116*$E116*$F116*$I116*$BU$11</f>
        <v>343297.92</v>
      </c>
      <c r="BV116" s="55">
        <v>35</v>
      </c>
      <c r="BW116" s="56">
        <f>BV116*$D116*$E116*$F116*$I116*$BW$11</f>
        <v>600771.36</v>
      </c>
      <c r="BX116" s="55"/>
      <c r="BY116" s="56">
        <f>BX116*$D116*$E116*$F116*$I116*$BY$11</f>
        <v>0</v>
      </c>
      <c r="BZ116" s="63">
        <v>7</v>
      </c>
      <c r="CA116" s="56">
        <f>BZ116*$D116*$E116*$F116*$I116*$CA$11</f>
        <v>120154.27199999998</v>
      </c>
      <c r="CB116" s="57"/>
      <c r="CC116" s="56">
        <f>CB116*$D116*$E116*$F116*$I116*$CC$11</f>
        <v>0</v>
      </c>
      <c r="CD116" s="55">
        <v>3</v>
      </c>
      <c r="CE116" s="56">
        <f>CD116*$D116*$E116*$F116*$I116*$CE$11</f>
        <v>51494.688000000002</v>
      </c>
      <c r="CF116" s="57">
        <v>4</v>
      </c>
      <c r="CG116" s="56">
        <f>CF116*$D116*$E116*$F116*$I116*$CG$11</f>
        <v>68659.584000000003</v>
      </c>
      <c r="CH116" s="57"/>
      <c r="CI116" s="56">
        <f>CH116*$D116*$E116*$F116*$I116*$CI$11</f>
        <v>0</v>
      </c>
      <c r="CJ116" s="55">
        <v>5</v>
      </c>
      <c r="CK116" s="56">
        <f>CJ116*$D116*$E116*$F116*$I116*$CK$11</f>
        <v>85824.48</v>
      </c>
      <c r="CL116" s="57"/>
      <c r="CM116" s="56">
        <f>CL116*$D116*$E116*$F116*$I116*$CM$11</f>
        <v>0</v>
      </c>
      <c r="CN116" s="60"/>
      <c r="CO116" s="56">
        <f>CN116*$D116*$E116*$F116*$J116*$CO$11</f>
        <v>0</v>
      </c>
      <c r="CP116" s="60">
        <v>7</v>
      </c>
      <c r="CQ116" s="56">
        <f>CP116*$D116*$E116*$F116*$K116*$CQ$11</f>
        <v>183807.42799999999</v>
      </c>
      <c r="CR116" s="56"/>
      <c r="CS116" s="56">
        <f>CR116*D116*E116*F116</f>
        <v>0</v>
      </c>
      <c r="CT116" s="64">
        <f>SUM(N116+L116+X116+P116+R116+Z116+V116+T116+AB116+AF116+AD116+AH116+AJ116+AN116+BJ116+BP116+AL116+AX116+AZ116+CB116+CD116+BZ116+CF116+CH116+BT116+BV116+AP116+AR116+AT116+AV116+BL116+BN116+BR116+BB116+BD116+BF116+BH116+BX116+CJ116+CL116+CN116+CP116+CR116)</f>
        <v>213</v>
      </c>
      <c r="CU116" s="64">
        <f>SUM(O116+M116+Y116+Q116+S116+AA116+W116+U116+AC116+AG116+AE116+AI116+AK116+AO116+BK116+BQ116+AM116+AY116+BA116+CC116+CE116+CA116+CG116+CI116+BU116+BW116+AQ116+AS116+AU116+AW116+BM116+BO116+BS116+BC116+BE116+BG116+BI116+BY116+CK116+CM116+CO116+CQ116+CS116)</f>
        <v>3382199.716</v>
      </c>
    </row>
    <row r="117" spans="1:99" s="46" customFormat="1" x14ac:dyDescent="0.25">
      <c r="A117" s="36">
        <v>23</v>
      </c>
      <c r="B117" s="36"/>
      <c r="C117" s="37" t="s">
        <v>216</v>
      </c>
      <c r="D117" s="50">
        <v>11480</v>
      </c>
      <c r="E117" s="103">
        <v>0.9</v>
      </c>
      <c r="F117" s="39">
        <v>1</v>
      </c>
      <c r="G117" s="88"/>
      <c r="H117" s="104">
        <v>1.4</v>
      </c>
      <c r="I117" s="104">
        <v>1.68</v>
      </c>
      <c r="J117" s="104">
        <v>2.23</v>
      </c>
      <c r="K117" s="99">
        <v>2.57</v>
      </c>
      <c r="L117" s="105">
        <f>L118</f>
        <v>0</v>
      </c>
      <c r="M117" s="106">
        <f>M118</f>
        <v>0</v>
      </c>
      <c r="N117" s="106">
        <f>N118</f>
        <v>0</v>
      </c>
      <c r="O117" s="106">
        <f t="shared" ref="O117:CI117" si="407">O118</f>
        <v>0</v>
      </c>
      <c r="P117" s="106">
        <f t="shared" si="407"/>
        <v>0</v>
      </c>
      <c r="Q117" s="106">
        <f t="shared" si="407"/>
        <v>0</v>
      </c>
      <c r="R117" s="105">
        <f t="shared" si="407"/>
        <v>0</v>
      </c>
      <c r="S117" s="106">
        <f t="shared" si="407"/>
        <v>0</v>
      </c>
      <c r="T117" s="106">
        <f t="shared" si="407"/>
        <v>0</v>
      </c>
      <c r="U117" s="106">
        <f t="shared" si="407"/>
        <v>0</v>
      </c>
      <c r="V117" s="105">
        <f t="shared" si="407"/>
        <v>0</v>
      </c>
      <c r="W117" s="105">
        <f t="shared" si="407"/>
        <v>0</v>
      </c>
      <c r="X117" s="106">
        <f t="shared" si="407"/>
        <v>0</v>
      </c>
      <c r="Y117" s="106">
        <f t="shared" si="407"/>
        <v>0</v>
      </c>
      <c r="Z117" s="105">
        <f t="shared" si="407"/>
        <v>0</v>
      </c>
      <c r="AA117" s="106">
        <f t="shared" si="407"/>
        <v>0</v>
      </c>
      <c r="AB117" s="106">
        <f t="shared" si="407"/>
        <v>0</v>
      </c>
      <c r="AC117" s="106">
        <f t="shared" si="407"/>
        <v>0</v>
      </c>
      <c r="AD117" s="106">
        <f>AD118</f>
        <v>31</v>
      </c>
      <c r="AE117" s="106">
        <f>AE118</f>
        <v>448408.8</v>
      </c>
      <c r="AF117" s="105">
        <f t="shared" ref="AF117" si="408">AF118</f>
        <v>0</v>
      </c>
      <c r="AG117" s="106">
        <f t="shared" si="407"/>
        <v>0</v>
      </c>
      <c r="AH117" s="105">
        <f t="shared" si="407"/>
        <v>28</v>
      </c>
      <c r="AI117" s="106">
        <f t="shared" si="407"/>
        <v>486017.27999999997</v>
      </c>
      <c r="AJ117" s="105">
        <v>1</v>
      </c>
      <c r="AK117" s="106">
        <f t="shared" si="407"/>
        <v>14464.8</v>
      </c>
      <c r="AL117" s="105">
        <f>AL118</f>
        <v>0</v>
      </c>
      <c r="AM117" s="105">
        <f>AM118</f>
        <v>0</v>
      </c>
      <c r="AN117" s="106">
        <f t="shared" si="407"/>
        <v>0</v>
      </c>
      <c r="AO117" s="106">
        <f t="shared" si="407"/>
        <v>0</v>
      </c>
      <c r="AP117" s="106">
        <f t="shared" si="407"/>
        <v>260</v>
      </c>
      <c r="AQ117" s="106">
        <f t="shared" si="407"/>
        <v>3760847.9999999995</v>
      </c>
      <c r="AR117" s="106">
        <f t="shared" si="407"/>
        <v>61</v>
      </c>
      <c r="AS117" s="106">
        <f t="shared" si="407"/>
        <v>882352.79999999993</v>
      </c>
      <c r="AT117" s="106">
        <f t="shared" si="407"/>
        <v>0</v>
      </c>
      <c r="AU117" s="106">
        <f t="shared" si="407"/>
        <v>0</v>
      </c>
      <c r="AV117" s="106">
        <f t="shared" si="407"/>
        <v>0</v>
      </c>
      <c r="AW117" s="106">
        <f t="shared" si="407"/>
        <v>0</v>
      </c>
      <c r="AX117" s="105">
        <f t="shared" si="407"/>
        <v>66</v>
      </c>
      <c r="AY117" s="106">
        <f t="shared" si="407"/>
        <v>954676.79999999993</v>
      </c>
      <c r="AZ117" s="106">
        <f t="shared" si="407"/>
        <v>80</v>
      </c>
      <c r="BA117" s="106">
        <f t="shared" si="407"/>
        <v>1157184</v>
      </c>
      <c r="BB117" s="106">
        <f t="shared" si="407"/>
        <v>4</v>
      </c>
      <c r="BC117" s="106">
        <f t="shared" si="407"/>
        <v>57859.199999999997</v>
      </c>
      <c r="BD117" s="106">
        <f t="shared" si="407"/>
        <v>0</v>
      </c>
      <c r="BE117" s="106">
        <f t="shared" si="407"/>
        <v>0</v>
      </c>
      <c r="BF117" s="106">
        <f t="shared" si="407"/>
        <v>0</v>
      </c>
      <c r="BG117" s="106">
        <f t="shared" si="407"/>
        <v>0</v>
      </c>
      <c r="BH117" s="106">
        <f t="shared" si="407"/>
        <v>308</v>
      </c>
      <c r="BI117" s="106">
        <f t="shared" si="407"/>
        <v>4455158.3999999994</v>
      </c>
      <c r="BJ117" s="106">
        <f t="shared" si="407"/>
        <v>0</v>
      </c>
      <c r="BK117" s="106">
        <f t="shared" si="407"/>
        <v>0</v>
      </c>
      <c r="BL117" s="105">
        <f>BL118</f>
        <v>0</v>
      </c>
      <c r="BM117" s="106">
        <f>BM118</f>
        <v>0</v>
      </c>
      <c r="BN117" s="106">
        <f>BN118</f>
        <v>0</v>
      </c>
      <c r="BO117" s="106">
        <f>BO118</f>
        <v>0</v>
      </c>
      <c r="BP117" s="106">
        <f t="shared" si="407"/>
        <v>7</v>
      </c>
      <c r="BQ117" s="106">
        <f t="shared" si="407"/>
        <v>121504.31999999999</v>
      </c>
      <c r="BR117" s="105">
        <f t="shared" si="407"/>
        <v>54</v>
      </c>
      <c r="BS117" s="106">
        <f t="shared" si="407"/>
        <v>937319.03999999992</v>
      </c>
      <c r="BT117" s="106">
        <f t="shared" si="407"/>
        <v>70</v>
      </c>
      <c r="BU117" s="106">
        <f t="shared" si="407"/>
        <v>1215043.2</v>
      </c>
      <c r="BV117" s="105">
        <f t="shared" si="407"/>
        <v>176</v>
      </c>
      <c r="BW117" s="106">
        <f t="shared" si="407"/>
        <v>3054965.76</v>
      </c>
      <c r="BX117" s="105">
        <f t="shared" si="407"/>
        <v>0</v>
      </c>
      <c r="BY117" s="106">
        <f t="shared" si="407"/>
        <v>0</v>
      </c>
      <c r="BZ117" s="106">
        <f t="shared" si="407"/>
        <v>27</v>
      </c>
      <c r="CA117" s="106">
        <f t="shared" si="407"/>
        <v>468659.51999999996</v>
      </c>
      <c r="CB117" s="106">
        <f t="shared" si="407"/>
        <v>0</v>
      </c>
      <c r="CC117" s="106">
        <f t="shared" si="407"/>
        <v>0</v>
      </c>
      <c r="CD117" s="105">
        <f t="shared" si="407"/>
        <v>13</v>
      </c>
      <c r="CE117" s="106">
        <f t="shared" si="407"/>
        <v>225650.88</v>
      </c>
      <c r="CF117" s="106">
        <f t="shared" si="407"/>
        <v>30</v>
      </c>
      <c r="CG117" s="106">
        <f t="shared" si="407"/>
        <v>520732.8</v>
      </c>
      <c r="CH117" s="106">
        <f t="shared" si="407"/>
        <v>0</v>
      </c>
      <c r="CI117" s="106">
        <f t="shared" si="407"/>
        <v>0</v>
      </c>
      <c r="CJ117" s="105">
        <f t="shared" ref="CJ117:CU117" si="409">CJ118</f>
        <v>20</v>
      </c>
      <c r="CK117" s="106">
        <f t="shared" si="409"/>
        <v>347155.20000000001</v>
      </c>
      <c r="CL117" s="106">
        <f t="shared" si="409"/>
        <v>12</v>
      </c>
      <c r="CM117" s="106">
        <f t="shared" si="409"/>
        <v>208293.12</v>
      </c>
      <c r="CN117" s="105">
        <v>35</v>
      </c>
      <c r="CO117" s="106">
        <f t="shared" si="409"/>
        <v>806412.6</v>
      </c>
      <c r="CP117" s="105">
        <f t="shared" si="409"/>
        <v>10</v>
      </c>
      <c r="CQ117" s="106">
        <f t="shared" si="409"/>
        <v>265532.39999999997</v>
      </c>
      <c r="CR117" s="106">
        <f t="shared" si="409"/>
        <v>0</v>
      </c>
      <c r="CS117" s="106">
        <f t="shared" si="409"/>
        <v>0</v>
      </c>
      <c r="CT117" s="106">
        <f t="shared" si="409"/>
        <v>1293</v>
      </c>
      <c r="CU117" s="106">
        <f t="shared" si="409"/>
        <v>20388238.919999998</v>
      </c>
    </row>
    <row r="118" spans="1:99" s="1" customFormat="1" x14ac:dyDescent="0.25">
      <c r="A118" s="35"/>
      <c r="B118" s="35">
        <v>78</v>
      </c>
      <c r="C118" s="49" t="s">
        <v>217</v>
      </c>
      <c r="D118" s="50">
        <v>11480</v>
      </c>
      <c r="E118" s="51">
        <v>0.9</v>
      </c>
      <c r="F118" s="52">
        <v>1</v>
      </c>
      <c r="G118" s="53"/>
      <c r="H118" s="50">
        <v>1.4</v>
      </c>
      <c r="I118" s="50">
        <v>1.68</v>
      </c>
      <c r="J118" s="50">
        <v>2.23</v>
      </c>
      <c r="K118" s="54">
        <v>2.57</v>
      </c>
      <c r="L118" s="55"/>
      <c r="M118" s="56">
        <f>SUM(L118*$D118*$E118*$F118*$H118*$M$11)</f>
        <v>0</v>
      </c>
      <c r="N118" s="57"/>
      <c r="O118" s="56">
        <f t="shared" si="312"/>
        <v>0</v>
      </c>
      <c r="P118" s="57"/>
      <c r="Q118" s="56">
        <f>SUM(P118*$D118*$E118*$F118*$H118*$Q$11)</f>
        <v>0</v>
      </c>
      <c r="R118" s="55"/>
      <c r="S118" s="56">
        <f>SUM(R118*$D118*$E118*$F118*$H118*$S$11)</f>
        <v>0</v>
      </c>
      <c r="T118" s="57"/>
      <c r="U118" s="56">
        <f>SUM(T118*$D118*$E118*$F118*$H118*$U$11)</f>
        <v>0</v>
      </c>
      <c r="V118" s="55"/>
      <c r="W118" s="58">
        <f>SUM(V118*$D118*$E118*$F118*$H118*$W$11)</f>
        <v>0</v>
      </c>
      <c r="X118" s="59"/>
      <c r="Y118" s="56">
        <f t="shared" si="313"/>
        <v>0</v>
      </c>
      <c r="Z118" s="55"/>
      <c r="AA118" s="56">
        <f>SUM(Z118*$D118*$E118*$F118*$H118*$AA$11)</f>
        <v>0</v>
      </c>
      <c r="AB118" s="57"/>
      <c r="AC118" s="56">
        <f>SUM(AB118*$D118*$E118*$F118*$H118*$AC$11)</f>
        <v>0</v>
      </c>
      <c r="AD118" s="57">
        <v>31</v>
      </c>
      <c r="AE118" s="56">
        <f>SUM(AD118*$D118*$E118*$F118*$H118*$AE$11)</f>
        <v>448408.8</v>
      </c>
      <c r="AF118" s="55"/>
      <c r="AG118" s="56">
        <f>AF118*$D118*$E118*$F118*$I118*$AG$11</f>
        <v>0</v>
      </c>
      <c r="AH118" s="60">
        <v>28</v>
      </c>
      <c r="AI118" s="56">
        <f>AH118*$D118*$E118*$F118*$I118*$AI$11</f>
        <v>486017.27999999997</v>
      </c>
      <c r="AJ118" s="126">
        <v>1</v>
      </c>
      <c r="AK118" s="56">
        <f>SUM(AJ118*$D118*$E118*$F118*$H118*$AK$11)</f>
        <v>14464.8</v>
      </c>
      <c r="AL118" s="55"/>
      <c r="AM118" s="58">
        <f>SUM(AL118*$D118*$E118*$F118*$H118*$AM$11)</f>
        <v>0</v>
      </c>
      <c r="AN118" s="57"/>
      <c r="AO118" s="56">
        <f>SUM(AN118*$D118*$E118*$F118*$H118*$AO$11)</f>
        <v>0</v>
      </c>
      <c r="AP118" s="57">
        <v>260</v>
      </c>
      <c r="AQ118" s="56">
        <f>SUM(AP118*$D118*$E118*$F118*$H118*$AQ$11)</f>
        <v>3760847.9999999995</v>
      </c>
      <c r="AR118" s="57">
        <v>61</v>
      </c>
      <c r="AS118" s="56">
        <f>SUM(AR118*$D118*$E118*$F118*$H118*$AS$11)</f>
        <v>882352.79999999993</v>
      </c>
      <c r="AT118" s="57"/>
      <c r="AU118" s="56">
        <f>SUM(AT118*$D118*$E118*$F118*$H118*$AU$11)</f>
        <v>0</v>
      </c>
      <c r="AV118" s="57"/>
      <c r="AW118" s="56">
        <f>SUM(AV118*$D118*$E118*$F118*$H118*$AW$11)</f>
        <v>0</v>
      </c>
      <c r="AX118" s="55">
        <v>66</v>
      </c>
      <c r="AY118" s="56">
        <f>SUM(AX118*$D118*$E118*$F118*$H118*$AY$11)</f>
        <v>954676.79999999993</v>
      </c>
      <c r="AZ118" s="57">
        <v>80</v>
      </c>
      <c r="BA118" s="56">
        <f>SUM(AZ118*$D118*$E118*$F118*$H118*$BA$11)</f>
        <v>1157184</v>
      </c>
      <c r="BB118" s="57">
        <v>4</v>
      </c>
      <c r="BC118" s="56">
        <f>SUM(BB118*$D118*$E118*$F118*$H118*$BC$11)</f>
        <v>57859.199999999997</v>
      </c>
      <c r="BD118" s="57"/>
      <c r="BE118" s="56">
        <f>SUM(BD118*$D118*$E118*$F118*$H118*$BE$11)</f>
        <v>0</v>
      </c>
      <c r="BF118" s="57"/>
      <c r="BG118" s="56">
        <f>SUM(BF118*$D118*$E118*$F118*$H118*$BG$11)</f>
        <v>0</v>
      </c>
      <c r="BH118" s="57">
        <v>308</v>
      </c>
      <c r="BI118" s="56">
        <f>SUM(BH118*$D118*$E118*$F118*$H118*$BI$11)</f>
        <v>4455158.3999999994</v>
      </c>
      <c r="BJ118" s="57"/>
      <c r="BK118" s="56">
        <f>BJ118*$D118*$E118*$F118*$I118*$BK$11</f>
        <v>0</v>
      </c>
      <c r="BL118" s="55"/>
      <c r="BM118" s="56">
        <f>BL118*$D118*$E118*$F118*$I118*$BM$11</f>
        <v>0</v>
      </c>
      <c r="BN118" s="114"/>
      <c r="BO118" s="56">
        <f>BN118*$D118*$E118*$F118*$I118*$BO$11</f>
        <v>0</v>
      </c>
      <c r="BP118" s="63">
        <v>7</v>
      </c>
      <c r="BQ118" s="56">
        <f>BP118*$D118*$E118*$F118*$I118*$BQ$11</f>
        <v>121504.31999999999</v>
      </c>
      <c r="BR118" s="60">
        <v>54</v>
      </c>
      <c r="BS118" s="56">
        <f>BR118*$D118*$E118*$F118*$I118*$BS$11</f>
        <v>937319.03999999992</v>
      </c>
      <c r="BT118" s="60">
        <v>70</v>
      </c>
      <c r="BU118" s="56">
        <f>BT118*$D118*$E118*$F118*$I118*$BU$11</f>
        <v>1215043.2</v>
      </c>
      <c r="BV118" s="55">
        <v>176</v>
      </c>
      <c r="BW118" s="56">
        <f>BV118*$D118*$E118*$F118*$I118*$BW$11</f>
        <v>3054965.76</v>
      </c>
      <c r="BX118" s="60"/>
      <c r="BY118" s="56">
        <f>BX118*$D118*$E118*$F118*$I118*$BY$11</f>
        <v>0</v>
      </c>
      <c r="BZ118" s="63">
        <v>27</v>
      </c>
      <c r="CA118" s="56">
        <f>BZ118*$D118*$E118*$F118*$I118*$CA$11</f>
        <v>468659.51999999996</v>
      </c>
      <c r="CB118" s="57"/>
      <c r="CC118" s="56">
        <f>CB118*$D118*$E118*$F118*$I118*$CC$11</f>
        <v>0</v>
      </c>
      <c r="CD118" s="55">
        <v>13</v>
      </c>
      <c r="CE118" s="56">
        <f>CD118*$D118*$E118*$F118*$I118*$CE$11</f>
        <v>225650.88</v>
      </c>
      <c r="CF118" s="63">
        <v>30</v>
      </c>
      <c r="CG118" s="56">
        <f>CF118*$D118*$E118*$F118*$I118*$CG$11</f>
        <v>520732.8</v>
      </c>
      <c r="CH118" s="63"/>
      <c r="CI118" s="56">
        <f>CH118*$D118*$E118*$F118*$I118*$CI$11</f>
        <v>0</v>
      </c>
      <c r="CJ118" s="55">
        <v>20</v>
      </c>
      <c r="CK118" s="56">
        <f>CJ118*$D118*$E118*$F118*$I118*$CK$11</f>
        <v>347155.20000000001</v>
      </c>
      <c r="CL118" s="57">
        <v>12</v>
      </c>
      <c r="CM118" s="56">
        <f>CL118*$D118*$E118*$F118*$I118*$CM$11</f>
        <v>208293.12</v>
      </c>
      <c r="CN118" s="60">
        <v>35</v>
      </c>
      <c r="CO118" s="56">
        <f>CN118*$D118*$E118*$F118*$J118*$CO$11</f>
        <v>806412.6</v>
      </c>
      <c r="CP118" s="60">
        <v>10</v>
      </c>
      <c r="CQ118" s="56">
        <f>CP118*$D118*$E118*$F118*$K118*$CQ$11</f>
        <v>265532.39999999997</v>
      </c>
      <c r="CR118" s="56"/>
      <c r="CS118" s="56">
        <f>CR118*D118*E118*F118</f>
        <v>0</v>
      </c>
      <c r="CT118" s="64">
        <f>SUM(N118+L118+X118+P118+R118+Z118+V118+T118+AB118+AF118+AD118+AH118+AJ118+AN118+BJ118+BP118+AL118+AX118+AZ118+CB118+CD118+BZ118+CF118+CH118+BT118+BV118+AP118+AR118+AT118+AV118+BL118+BN118+BR118+BB118+BD118+BF118+BH118+BX118+CJ118+CL118+CN118+CP118+CR118)</f>
        <v>1293</v>
      </c>
      <c r="CU118" s="64">
        <f>SUM(O118+M118+Y118+Q118+S118+AA118+W118+U118+AC118+AG118+AE118+AI118+AK118+AO118+BK118+BQ118+AM118+AY118+BA118+CC118+CE118+CA118+CG118+CI118+BU118+BW118+AQ118+AS118+AU118+AW118+BM118+BO118+BS118+BC118+BE118+BG118+BI118+BY118+CK118+CM118+CO118+CQ118+CS118)</f>
        <v>20388238.919999998</v>
      </c>
    </row>
    <row r="119" spans="1:99" s="46" customFormat="1" x14ac:dyDescent="0.25">
      <c r="A119" s="36">
        <v>24</v>
      </c>
      <c r="B119" s="36"/>
      <c r="C119" s="37" t="s">
        <v>218</v>
      </c>
      <c r="D119" s="50">
        <v>11480</v>
      </c>
      <c r="E119" s="103">
        <v>1.46</v>
      </c>
      <c r="F119" s="39">
        <v>1</v>
      </c>
      <c r="G119" s="88"/>
      <c r="H119" s="104">
        <v>1.4</v>
      </c>
      <c r="I119" s="104">
        <v>1.68</v>
      </c>
      <c r="J119" s="104">
        <v>2.23</v>
      </c>
      <c r="K119" s="99">
        <v>2.57</v>
      </c>
      <c r="L119" s="105">
        <f>L120</f>
        <v>182</v>
      </c>
      <c r="M119" s="106">
        <f>M120</f>
        <v>4270651.84</v>
      </c>
      <c r="N119" s="106">
        <f>N120</f>
        <v>0</v>
      </c>
      <c r="O119" s="106">
        <f t="shared" ref="O119:CI119" si="410">O120</f>
        <v>0</v>
      </c>
      <c r="P119" s="106">
        <f t="shared" si="410"/>
        <v>0</v>
      </c>
      <c r="Q119" s="106">
        <f t="shared" si="410"/>
        <v>0</v>
      </c>
      <c r="R119" s="105">
        <f t="shared" si="410"/>
        <v>0</v>
      </c>
      <c r="S119" s="106">
        <f t="shared" si="410"/>
        <v>0</v>
      </c>
      <c r="T119" s="106">
        <f t="shared" si="410"/>
        <v>0</v>
      </c>
      <c r="U119" s="106">
        <f t="shared" si="410"/>
        <v>0</v>
      </c>
      <c r="V119" s="105">
        <f t="shared" si="410"/>
        <v>0</v>
      </c>
      <c r="W119" s="105">
        <f t="shared" si="410"/>
        <v>0</v>
      </c>
      <c r="X119" s="106">
        <f t="shared" si="410"/>
        <v>0</v>
      </c>
      <c r="Y119" s="106">
        <f t="shared" si="410"/>
        <v>0</v>
      </c>
      <c r="Z119" s="105">
        <f t="shared" si="410"/>
        <v>0</v>
      </c>
      <c r="AA119" s="106">
        <f t="shared" si="410"/>
        <v>0</v>
      </c>
      <c r="AB119" s="106">
        <f t="shared" si="410"/>
        <v>0</v>
      </c>
      <c r="AC119" s="106">
        <f t="shared" si="410"/>
        <v>0</v>
      </c>
      <c r="AD119" s="106">
        <f>AD120</f>
        <v>0</v>
      </c>
      <c r="AE119" s="106">
        <f>AE120</f>
        <v>0</v>
      </c>
      <c r="AF119" s="105">
        <f t="shared" ref="AF119" si="411">AF120</f>
        <v>0</v>
      </c>
      <c r="AG119" s="106">
        <f t="shared" si="410"/>
        <v>0</v>
      </c>
      <c r="AH119" s="105">
        <f t="shared" si="410"/>
        <v>7</v>
      </c>
      <c r="AI119" s="106">
        <f t="shared" si="410"/>
        <v>197107.00799999997</v>
      </c>
      <c r="AJ119" s="105">
        <v>0</v>
      </c>
      <c r="AK119" s="106">
        <f t="shared" si="410"/>
        <v>0</v>
      </c>
      <c r="AL119" s="105">
        <f>AL120</f>
        <v>0</v>
      </c>
      <c r="AM119" s="105">
        <f>AM120</f>
        <v>0</v>
      </c>
      <c r="AN119" s="106">
        <f t="shared" si="410"/>
        <v>0</v>
      </c>
      <c r="AO119" s="106">
        <f t="shared" si="410"/>
        <v>0</v>
      </c>
      <c r="AP119" s="106">
        <f t="shared" si="410"/>
        <v>0</v>
      </c>
      <c r="AQ119" s="106">
        <f t="shared" si="410"/>
        <v>0</v>
      </c>
      <c r="AR119" s="106">
        <f t="shared" si="410"/>
        <v>0</v>
      </c>
      <c r="AS119" s="106">
        <f t="shared" si="410"/>
        <v>0</v>
      </c>
      <c r="AT119" s="106">
        <f t="shared" si="410"/>
        <v>0</v>
      </c>
      <c r="AU119" s="106">
        <f t="shared" si="410"/>
        <v>0</v>
      </c>
      <c r="AV119" s="106">
        <f t="shared" si="410"/>
        <v>0</v>
      </c>
      <c r="AW119" s="106">
        <f t="shared" si="410"/>
        <v>0</v>
      </c>
      <c r="AX119" s="105">
        <f t="shared" si="410"/>
        <v>1</v>
      </c>
      <c r="AY119" s="106">
        <f t="shared" si="410"/>
        <v>23465.119999999999</v>
      </c>
      <c r="AZ119" s="106">
        <f t="shared" si="410"/>
        <v>5</v>
      </c>
      <c r="BA119" s="106">
        <f t="shared" si="410"/>
        <v>117325.59999999999</v>
      </c>
      <c r="BB119" s="106">
        <f t="shared" si="410"/>
        <v>5</v>
      </c>
      <c r="BC119" s="106">
        <f t="shared" si="410"/>
        <v>117325.59999999999</v>
      </c>
      <c r="BD119" s="106">
        <f t="shared" si="410"/>
        <v>0</v>
      </c>
      <c r="BE119" s="106">
        <f t="shared" si="410"/>
        <v>0</v>
      </c>
      <c r="BF119" s="106">
        <f t="shared" si="410"/>
        <v>0</v>
      </c>
      <c r="BG119" s="106">
        <f t="shared" si="410"/>
        <v>0</v>
      </c>
      <c r="BH119" s="106">
        <f t="shared" si="410"/>
        <v>3</v>
      </c>
      <c r="BI119" s="106">
        <f t="shared" si="410"/>
        <v>70395.360000000001</v>
      </c>
      <c r="BJ119" s="106">
        <f t="shared" si="410"/>
        <v>0</v>
      </c>
      <c r="BK119" s="106">
        <f t="shared" si="410"/>
        <v>0</v>
      </c>
      <c r="BL119" s="105">
        <f>BL120</f>
        <v>11</v>
      </c>
      <c r="BM119" s="106">
        <f>BM120</f>
        <v>309739.58399999997</v>
      </c>
      <c r="BN119" s="106">
        <f>BN120</f>
        <v>0</v>
      </c>
      <c r="BO119" s="106">
        <f>BO120</f>
        <v>0</v>
      </c>
      <c r="BP119" s="106">
        <f t="shared" si="410"/>
        <v>0</v>
      </c>
      <c r="BQ119" s="106">
        <f t="shared" si="410"/>
        <v>0</v>
      </c>
      <c r="BR119" s="105">
        <f t="shared" si="410"/>
        <v>0</v>
      </c>
      <c r="BS119" s="106">
        <f t="shared" si="410"/>
        <v>0</v>
      </c>
      <c r="BT119" s="106">
        <f t="shared" si="410"/>
        <v>3</v>
      </c>
      <c r="BU119" s="106">
        <f t="shared" si="410"/>
        <v>84474.432000000001</v>
      </c>
      <c r="BV119" s="105">
        <f t="shared" si="410"/>
        <v>3</v>
      </c>
      <c r="BW119" s="106">
        <f t="shared" si="410"/>
        <v>84474.432000000001</v>
      </c>
      <c r="BX119" s="105">
        <f t="shared" si="410"/>
        <v>0</v>
      </c>
      <c r="BY119" s="106">
        <f t="shared" si="410"/>
        <v>0</v>
      </c>
      <c r="BZ119" s="106">
        <f t="shared" si="410"/>
        <v>8</v>
      </c>
      <c r="CA119" s="106">
        <f t="shared" si="410"/>
        <v>225265.15199999997</v>
      </c>
      <c r="CB119" s="106">
        <f t="shared" si="410"/>
        <v>0</v>
      </c>
      <c r="CC119" s="106">
        <f t="shared" si="410"/>
        <v>0</v>
      </c>
      <c r="CD119" s="105">
        <f t="shared" si="410"/>
        <v>3</v>
      </c>
      <c r="CE119" s="106">
        <f t="shared" si="410"/>
        <v>84474.432000000001</v>
      </c>
      <c r="CF119" s="106">
        <f t="shared" si="410"/>
        <v>1</v>
      </c>
      <c r="CG119" s="106">
        <f t="shared" si="410"/>
        <v>28158.143999999997</v>
      </c>
      <c r="CH119" s="106">
        <f t="shared" si="410"/>
        <v>4</v>
      </c>
      <c r="CI119" s="106">
        <f t="shared" si="410"/>
        <v>112632.57599999999</v>
      </c>
      <c r="CJ119" s="105">
        <f t="shared" ref="CJ119:CU119" si="412">CJ120</f>
        <v>0</v>
      </c>
      <c r="CK119" s="106">
        <f t="shared" si="412"/>
        <v>0</v>
      </c>
      <c r="CL119" s="106">
        <f t="shared" si="412"/>
        <v>0</v>
      </c>
      <c r="CM119" s="106">
        <f t="shared" si="412"/>
        <v>0</v>
      </c>
      <c r="CN119" s="105">
        <v>3</v>
      </c>
      <c r="CO119" s="106">
        <f t="shared" si="412"/>
        <v>112129.75200000001</v>
      </c>
      <c r="CP119" s="105">
        <f t="shared" si="412"/>
        <v>5</v>
      </c>
      <c r="CQ119" s="106">
        <f t="shared" si="412"/>
        <v>215376.28</v>
      </c>
      <c r="CR119" s="106">
        <f t="shared" si="412"/>
        <v>0</v>
      </c>
      <c r="CS119" s="106">
        <f t="shared" si="412"/>
        <v>0</v>
      </c>
      <c r="CT119" s="106">
        <f t="shared" si="412"/>
        <v>244</v>
      </c>
      <c r="CU119" s="106">
        <f t="shared" si="412"/>
        <v>6052995.3120000008</v>
      </c>
    </row>
    <row r="120" spans="1:99" s="1" customFormat="1" ht="37.5" customHeight="1" x14ac:dyDescent="0.25">
      <c r="A120" s="35"/>
      <c r="B120" s="35">
        <v>79</v>
      </c>
      <c r="C120" s="49" t="s">
        <v>219</v>
      </c>
      <c r="D120" s="50">
        <v>11480</v>
      </c>
      <c r="E120" s="51">
        <v>1.46</v>
      </c>
      <c r="F120" s="52">
        <v>1</v>
      </c>
      <c r="G120" s="53"/>
      <c r="H120" s="50">
        <v>1.4</v>
      </c>
      <c r="I120" s="50">
        <v>1.68</v>
      </c>
      <c r="J120" s="50">
        <v>2.23</v>
      </c>
      <c r="K120" s="54">
        <v>2.57</v>
      </c>
      <c r="L120" s="55">
        <v>182</v>
      </c>
      <c r="M120" s="56">
        <f>SUM(L120*$D120*$E120*$F120*$H120*$M$11)</f>
        <v>4270651.84</v>
      </c>
      <c r="N120" s="57">
        <v>0</v>
      </c>
      <c r="O120" s="56">
        <f t="shared" si="312"/>
        <v>0</v>
      </c>
      <c r="P120" s="57">
        <v>0</v>
      </c>
      <c r="Q120" s="56">
        <f>SUM(P120*$D120*$E120*$F120*$H120*$Q$11)</f>
        <v>0</v>
      </c>
      <c r="R120" s="55">
        <v>0</v>
      </c>
      <c r="S120" s="56">
        <f>SUM(R120*$D120*$E120*$F120*$H120*$S$11)</f>
        <v>0</v>
      </c>
      <c r="T120" s="57">
        <v>0</v>
      </c>
      <c r="U120" s="56">
        <f>SUM(T120*$D120*$E120*$F120*$H120*$U$11)</f>
        <v>0</v>
      </c>
      <c r="V120" s="55"/>
      <c r="W120" s="58">
        <f>SUM(V120*$D120*$E120*$F120*$H120*$W$11)</f>
        <v>0</v>
      </c>
      <c r="X120" s="59"/>
      <c r="Y120" s="56">
        <f t="shared" si="313"/>
        <v>0</v>
      </c>
      <c r="Z120" s="55">
        <v>0</v>
      </c>
      <c r="AA120" s="56">
        <f>SUM(Z120*$D120*$E120*$F120*$H120*$AA$11)</f>
        <v>0</v>
      </c>
      <c r="AB120" s="57">
        <v>0</v>
      </c>
      <c r="AC120" s="56">
        <f>SUM(AB120*$D120*$E120*$F120*$H120*$AC$11)</f>
        <v>0</v>
      </c>
      <c r="AD120" s="57"/>
      <c r="AE120" s="56">
        <f>SUM(AD120*$D120*$E120*$F120*$H120*$AE$11)</f>
        <v>0</v>
      </c>
      <c r="AF120" s="55">
        <v>0</v>
      </c>
      <c r="AG120" s="56">
        <f>AF120*$D120*$E120*$F120*$I120*$AG$11</f>
        <v>0</v>
      </c>
      <c r="AH120" s="60">
        <v>7</v>
      </c>
      <c r="AI120" s="56">
        <f>AH120*$D120*$E120*$F120*$I120*$AI$11</f>
        <v>197107.00799999997</v>
      </c>
      <c r="AJ120" s="61"/>
      <c r="AK120" s="56">
        <f>SUM(AJ120*$D120*$E120*$F120*$H120*$AK$11)</f>
        <v>0</v>
      </c>
      <c r="AL120" s="55"/>
      <c r="AM120" s="58">
        <f>SUM(AL120*$D120*$E120*$F120*$H120*$AM$11)</f>
        <v>0</v>
      </c>
      <c r="AN120" s="57">
        <v>0</v>
      </c>
      <c r="AO120" s="56">
        <f>SUM(AN120*$D120*$E120*$F120*$H120*$AO$11)</f>
        <v>0</v>
      </c>
      <c r="AP120" s="57">
        <v>0</v>
      </c>
      <c r="AQ120" s="56">
        <f>SUM(AP120*$D120*$E120*$F120*$H120*$AQ$11)</f>
        <v>0</v>
      </c>
      <c r="AR120" s="57"/>
      <c r="AS120" s="56">
        <f>SUM(AR120*$D120*$E120*$F120*$H120*$AS$11)</f>
        <v>0</v>
      </c>
      <c r="AT120" s="57"/>
      <c r="AU120" s="56">
        <f>SUM(AT120*$D120*$E120*$F120*$H120*$AU$11)</f>
        <v>0</v>
      </c>
      <c r="AV120" s="57"/>
      <c r="AW120" s="56">
        <f>SUM(AV120*$D120*$E120*$F120*$H120*$AW$11)</f>
        <v>0</v>
      </c>
      <c r="AX120" s="55">
        <v>1</v>
      </c>
      <c r="AY120" s="56">
        <f>SUM(AX120*$D120*$E120*$F120*$H120*$AY$11)</f>
        <v>23465.119999999999</v>
      </c>
      <c r="AZ120" s="57">
        <v>5</v>
      </c>
      <c r="BA120" s="56">
        <f>SUM(AZ120*$D120*$E120*$F120*$H120*$BA$11)</f>
        <v>117325.59999999999</v>
      </c>
      <c r="BB120" s="57">
        <v>5</v>
      </c>
      <c r="BC120" s="56">
        <f>SUM(BB120*$D120*$E120*$F120*$H120*$BC$11)</f>
        <v>117325.59999999999</v>
      </c>
      <c r="BD120" s="57">
        <v>0</v>
      </c>
      <c r="BE120" s="56">
        <f>SUM(BD120*$D120*$E120*$F120*$H120*$BE$11)</f>
        <v>0</v>
      </c>
      <c r="BF120" s="57"/>
      <c r="BG120" s="56">
        <f>SUM(BF120*$D120*$E120*$F120*$H120*$BG$11)</f>
        <v>0</v>
      </c>
      <c r="BH120" s="57">
        <v>3</v>
      </c>
      <c r="BI120" s="56">
        <f>SUM(BH120*$D120*$E120*$F120*$H120*$BI$11)</f>
        <v>70395.360000000001</v>
      </c>
      <c r="BJ120" s="57">
        <v>0</v>
      </c>
      <c r="BK120" s="56">
        <f>BJ120*$D120*$E120*$F120*$I120*$BK$11</f>
        <v>0</v>
      </c>
      <c r="BL120" s="60">
        <v>11</v>
      </c>
      <c r="BM120" s="56">
        <f>BL120*$D120*$E120*$F120*$I120*$BM$11</f>
        <v>309739.58399999997</v>
      </c>
      <c r="BN120" s="114"/>
      <c r="BO120" s="56">
        <f>BN120*$D120*$E120*$F120*$I120*$BO$11</f>
        <v>0</v>
      </c>
      <c r="BP120" s="57">
        <v>0</v>
      </c>
      <c r="BQ120" s="56">
        <f>BP120*$D120*$E120*$F120*$I120*$BQ$11</f>
        <v>0</v>
      </c>
      <c r="BR120" s="55"/>
      <c r="BS120" s="56">
        <f>BR120*$D120*$E120*$F120*$I120*$BS$11</f>
        <v>0</v>
      </c>
      <c r="BT120" s="55">
        <v>3</v>
      </c>
      <c r="BU120" s="56">
        <f>BT120*$D120*$E120*$F120*$I120*$BU$11</f>
        <v>84474.432000000001</v>
      </c>
      <c r="BV120" s="55">
        <v>3</v>
      </c>
      <c r="BW120" s="56">
        <f>BV120*$D120*$E120*$F120*$I120*$BW$11</f>
        <v>84474.432000000001</v>
      </c>
      <c r="BX120" s="60"/>
      <c r="BY120" s="56">
        <f>BX120*$D120*$E120*$F120*$I120*$BY$11</f>
        <v>0</v>
      </c>
      <c r="BZ120" s="57">
        <v>8</v>
      </c>
      <c r="CA120" s="56">
        <f>BZ120*$D120*$E120*$F120*$I120*$CA$11</f>
        <v>225265.15199999997</v>
      </c>
      <c r="CB120" s="57"/>
      <c r="CC120" s="56">
        <f>CB120*$D120*$E120*$F120*$I120*$CC$11</f>
        <v>0</v>
      </c>
      <c r="CD120" s="55">
        <v>3</v>
      </c>
      <c r="CE120" s="56">
        <f>CD120*$D120*$E120*$F120*$I120*$CE$11</f>
        <v>84474.432000000001</v>
      </c>
      <c r="CF120" s="57">
        <v>1</v>
      </c>
      <c r="CG120" s="56">
        <f>CF120*$D120*$E120*$F120*$I120*$CG$11</f>
        <v>28158.143999999997</v>
      </c>
      <c r="CH120" s="57">
        <v>4</v>
      </c>
      <c r="CI120" s="56">
        <f>CH120*$D120*$E120*$F120*$I120*$CI$11</f>
        <v>112632.57599999999</v>
      </c>
      <c r="CJ120" s="55"/>
      <c r="CK120" s="56">
        <f>CJ120*$D120*$E120*$F120*$I120*$CK$11</f>
        <v>0</v>
      </c>
      <c r="CL120" s="57"/>
      <c r="CM120" s="56">
        <f>CL120*$D120*$E120*$F120*$I120*$CM$11</f>
        <v>0</v>
      </c>
      <c r="CN120" s="60">
        <v>3</v>
      </c>
      <c r="CO120" s="56">
        <f>CN120*$D120*$E120*$F120*$J120*$CO$11</f>
        <v>112129.75200000001</v>
      </c>
      <c r="CP120" s="60">
        <v>5</v>
      </c>
      <c r="CQ120" s="56">
        <f>CP120*$D120*$E120*$F120*$K120*$CQ$11</f>
        <v>215376.28</v>
      </c>
      <c r="CR120" s="56"/>
      <c r="CS120" s="56">
        <f>CR120*D120*E120*F120</f>
        <v>0</v>
      </c>
      <c r="CT120" s="64">
        <f>SUM(N120+L120+X120+P120+R120+Z120+V120+T120+AB120+AF120+AD120+AH120+AJ120+AN120+BJ120+BP120+AL120+AX120+AZ120+CB120+CD120+BZ120+CF120+CH120+BT120+BV120+AP120+AR120+AT120+AV120+BL120+BN120+BR120+BB120+BD120+BF120+BH120+BX120+CJ120+CL120+CN120+CP120+CR120)</f>
        <v>244</v>
      </c>
      <c r="CU120" s="64">
        <f>SUM(O120+M120+Y120+Q120+S120+AA120+W120+U120+AC120+AG120+AE120+AI120+AK120+AO120+BK120+BQ120+AM120+AY120+BA120+CC120+CE120+CA120+CG120+CI120+BU120+BW120+AQ120+AS120+AU120+AW120+BM120+BO120+BS120+BC120+BE120+BG120+BI120+BY120+CK120+CM120+CO120+CQ120+CS120)</f>
        <v>6052995.3120000008</v>
      </c>
    </row>
    <row r="121" spans="1:99" s="46" customFormat="1" x14ac:dyDescent="0.25">
      <c r="A121" s="36">
        <v>25</v>
      </c>
      <c r="B121" s="36"/>
      <c r="C121" s="37" t="s">
        <v>220</v>
      </c>
      <c r="D121" s="50">
        <v>11480</v>
      </c>
      <c r="E121" s="103">
        <v>1.88</v>
      </c>
      <c r="F121" s="39">
        <v>1</v>
      </c>
      <c r="G121" s="88"/>
      <c r="H121" s="104">
        <v>1.4</v>
      </c>
      <c r="I121" s="104">
        <v>1.68</v>
      </c>
      <c r="J121" s="104">
        <v>2.23</v>
      </c>
      <c r="K121" s="99">
        <v>2.57</v>
      </c>
      <c r="L121" s="105">
        <f t="shared" ref="L121" si="413">SUM(L122:L124)</f>
        <v>0</v>
      </c>
      <c r="M121" s="106">
        <f>SUM(M122:M124)</f>
        <v>0</v>
      </c>
      <c r="N121" s="106">
        <f t="shared" ref="N121:BR121" si="414">SUM(N122:N124)</f>
        <v>0</v>
      </c>
      <c r="O121" s="106">
        <f t="shared" si="414"/>
        <v>0</v>
      </c>
      <c r="P121" s="106">
        <f t="shared" si="414"/>
        <v>0</v>
      </c>
      <c r="Q121" s="106">
        <f>SUM(Q122:Q124)</f>
        <v>0</v>
      </c>
      <c r="R121" s="105">
        <f t="shared" ref="R121" si="415">SUM(R122:R124)</f>
        <v>0</v>
      </c>
      <c r="S121" s="106">
        <f>SUM(S122:S124)</f>
        <v>0</v>
      </c>
      <c r="T121" s="106">
        <f t="shared" ref="T121" si="416">SUM(T122:T124)</f>
        <v>0</v>
      </c>
      <c r="U121" s="106">
        <f>SUM(U122:U124)</f>
        <v>0</v>
      </c>
      <c r="V121" s="105">
        <f t="shared" ref="V121" si="417">SUM(V122:V124)</f>
        <v>0</v>
      </c>
      <c r="W121" s="105">
        <f>SUM(W122:W124)</f>
        <v>0</v>
      </c>
      <c r="X121" s="106">
        <f t="shared" ref="X121" si="418">SUM(X122:X124)</f>
        <v>0</v>
      </c>
      <c r="Y121" s="106">
        <f t="shared" si="414"/>
        <v>0</v>
      </c>
      <c r="Z121" s="105">
        <f t="shared" si="414"/>
        <v>0</v>
      </c>
      <c r="AA121" s="106">
        <f t="shared" si="414"/>
        <v>0</v>
      </c>
      <c r="AB121" s="106">
        <f t="shared" si="414"/>
        <v>0</v>
      </c>
      <c r="AC121" s="106">
        <f t="shared" si="414"/>
        <v>0</v>
      </c>
      <c r="AD121" s="106">
        <f t="shared" si="414"/>
        <v>0</v>
      </c>
      <c r="AE121" s="106">
        <f>SUM(AE122:AE124)</f>
        <v>0</v>
      </c>
      <c r="AF121" s="105">
        <f t="shared" ref="AF121" si="419">SUM(AF122:AF124)</f>
        <v>0</v>
      </c>
      <c r="AG121" s="106">
        <f t="shared" si="414"/>
        <v>0</v>
      </c>
      <c r="AH121" s="105">
        <f t="shared" si="414"/>
        <v>0</v>
      </c>
      <c r="AI121" s="106">
        <f t="shared" si="414"/>
        <v>0</v>
      </c>
      <c r="AJ121" s="105">
        <v>0</v>
      </c>
      <c r="AK121" s="106">
        <f t="shared" si="414"/>
        <v>0</v>
      </c>
      <c r="AL121" s="105">
        <f t="shared" si="414"/>
        <v>0</v>
      </c>
      <c r="AM121" s="105">
        <f>SUM(AM122:AM124)</f>
        <v>0</v>
      </c>
      <c r="AN121" s="106">
        <f t="shared" ref="AN121" si="420">SUM(AN122:AN124)</f>
        <v>0</v>
      </c>
      <c r="AO121" s="106">
        <f t="shared" si="414"/>
        <v>0</v>
      </c>
      <c r="AP121" s="106">
        <f t="shared" si="414"/>
        <v>0</v>
      </c>
      <c r="AQ121" s="106">
        <f>SUM(AQ122:AQ124)</f>
        <v>0</v>
      </c>
      <c r="AR121" s="106">
        <f t="shared" ref="AR121" si="421">SUM(AR122:AR124)</f>
        <v>0</v>
      </c>
      <c r="AS121" s="106">
        <f>SUM(AS122:AS124)</f>
        <v>0</v>
      </c>
      <c r="AT121" s="106">
        <f t="shared" ref="AT121" si="422">SUM(AT122:AT124)</f>
        <v>0</v>
      </c>
      <c r="AU121" s="106">
        <f>SUM(AU122:AU124)</f>
        <v>0</v>
      </c>
      <c r="AV121" s="106">
        <f t="shared" ref="AV121" si="423">SUM(AV122:AV124)</f>
        <v>0</v>
      </c>
      <c r="AW121" s="106">
        <f>SUM(AW122:AW124)</f>
        <v>0</v>
      </c>
      <c r="AX121" s="105">
        <f>SUM(AX122:AX124)</f>
        <v>0</v>
      </c>
      <c r="AY121" s="106">
        <f>SUM(AY122:AY124)</f>
        <v>0</v>
      </c>
      <c r="AZ121" s="106">
        <f>SUM(AZ122:AZ124)</f>
        <v>0</v>
      </c>
      <c r="BA121" s="106">
        <f>SUM(BA122:BA124)</f>
        <v>0</v>
      </c>
      <c r="BB121" s="106">
        <f t="shared" ref="BB121" si="424">SUM(BB122:BB124)</f>
        <v>0</v>
      </c>
      <c r="BC121" s="106">
        <f>SUM(BC122:BC124)</f>
        <v>0</v>
      </c>
      <c r="BD121" s="106">
        <f t="shared" ref="BD121" si="425">SUM(BD122:BD124)</f>
        <v>0</v>
      </c>
      <c r="BE121" s="106">
        <f>SUM(BE122:BE124)</f>
        <v>0</v>
      </c>
      <c r="BF121" s="106">
        <f t="shared" ref="BF121" si="426">SUM(BF122:BF124)</f>
        <v>0</v>
      </c>
      <c r="BG121" s="106">
        <f>SUM(BG122:BG124)</f>
        <v>0</v>
      </c>
      <c r="BH121" s="106">
        <f>SUM(BH122:BH124)</f>
        <v>0</v>
      </c>
      <c r="BI121" s="106">
        <f>SUM(BI122:BI124)</f>
        <v>0</v>
      </c>
      <c r="BJ121" s="106">
        <f t="shared" ref="BJ121" si="427">SUM(BJ122:BJ124)</f>
        <v>5</v>
      </c>
      <c r="BK121" s="106">
        <f t="shared" si="414"/>
        <v>177434.88</v>
      </c>
      <c r="BL121" s="105">
        <f t="shared" si="414"/>
        <v>0</v>
      </c>
      <c r="BM121" s="106">
        <f>SUM(BM122:BM124)</f>
        <v>0</v>
      </c>
      <c r="BN121" s="106">
        <f t="shared" ref="BN121" si="428">SUM(BN122:BN124)</f>
        <v>0</v>
      </c>
      <c r="BO121" s="106">
        <f>SUM(BO122:BO124)</f>
        <v>0</v>
      </c>
      <c r="BP121" s="106">
        <f t="shared" ref="BP121" si="429">SUM(BP122:BP124)</f>
        <v>0</v>
      </c>
      <c r="BQ121" s="106">
        <f t="shared" si="414"/>
        <v>0</v>
      </c>
      <c r="BR121" s="105">
        <f t="shared" si="414"/>
        <v>0</v>
      </c>
      <c r="BS121" s="106">
        <f>SUM(BS122:BS124)</f>
        <v>0</v>
      </c>
      <c r="BT121" s="106">
        <f t="shared" ref="BT121:BX121" si="430">SUM(BT122:BT124)</f>
        <v>1</v>
      </c>
      <c r="BU121" s="106">
        <f t="shared" si="430"/>
        <v>83124.383999999991</v>
      </c>
      <c r="BV121" s="105">
        <f t="shared" si="430"/>
        <v>0</v>
      </c>
      <c r="BW121" s="106">
        <f t="shared" si="430"/>
        <v>0</v>
      </c>
      <c r="BX121" s="105">
        <f t="shared" si="430"/>
        <v>0</v>
      </c>
      <c r="BY121" s="106">
        <f>SUM(BY122:BY124)</f>
        <v>0</v>
      </c>
      <c r="BZ121" s="106">
        <f>SUM(BZ122:BZ124)</f>
        <v>0</v>
      </c>
      <c r="CA121" s="106">
        <f>SUM(CA122:CA124)</f>
        <v>0</v>
      </c>
      <c r="CB121" s="106">
        <f t="shared" ref="CB121:CU121" si="431">SUM(CB122:CB124)</f>
        <v>0</v>
      </c>
      <c r="CC121" s="106">
        <f t="shared" si="431"/>
        <v>0</v>
      </c>
      <c r="CD121" s="105">
        <f t="shared" si="431"/>
        <v>0</v>
      </c>
      <c r="CE121" s="106">
        <f t="shared" si="431"/>
        <v>0</v>
      </c>
      <c r="CF121" s="106">
        <f t="shared" si="431"/>
        <v>0</v>
      </c>
      <c r="CG121" s="106">
        <f t="shared" si="431"/>
        <v>0</v>
      </c>
      <c r="CH121" s="106">
        <f t="shared" si="431"/>
        <v>0</v>
      </c>
      <c r="CI121" s="106">
        <f t="shared" si="431"/>
        <v>0</v>
      </c>
      <c r="CJ121" s="105">
        <f t="shared" si="431"/>
        <v>0</v>
      </c>
      <c r="CK121" s="106">
        <f t="shared" si="431"/>
        <v>0</v>
      </c>
      <c r="CL121" s="106">
        <f t="shared" si="431"/>
        <v>0</v>
      </c>
      <c r="CM121" s="106">
        <f t="shared" si="431"/>
        <v>0</v>
      </c>
      <c r="CN121" s="105">
        <v>0</v>
      </c>
      <c r="CO121" s="106">
        <f t="shared" si="431"/>
        <v>0</v>
      </c>
      <c r="CP121" s="105">
        <f t="shared" si="431"/>
        <v>0</v>
      </c>
      <c r="CQ121" s="106">
        <f t="shared" si="431"/>
        <v>0</v>
      </c>
      <c r="CR121" s="106">
        <f t="shared" si="431"/>
        <v>0</v>
      </c>
      <c r="CS121" s="106">
        <f t="shared" si="431"/>
        <v>0</v>
      </c>
      <c r="CT121" s="106">
        <f t="shared" si="431"/>
        <v>6</v>
      </c>
      <c r="CU121" s="106">
        <f t="shared" si="431"/>
        <v>260559.264</v>
      </c>
    </row>
    <row r="122" spans="1:99" s="1" customFormat="1" ht="30" x14ac:dyDescent="0.25">
      <c r="A122" s="35"/>
      <c r="B122" s="35">
        <v>80</v>
      </c>
      <c r="C122" s="79" t="s">
        <v>221</v>
      </c>
      <c r="D122" s="50">
        <v>11480</v>
      </c>
      <c r="E122" s="51">
        <v>1.84</v>
      </c>
      <c r="F122" s="52">
        <v>1</v>
      </c>
      <c r="G122" s="53"/>
      <c r="H122" s="50">
        <v>1.4</v>
      </c>
      <c r="I122" s="50">
        <v>1.68</v>
      </c>
      <c r="J122" s="50">
        <v>2.23</v>
      </c>
      <c r="K122" s="54">
        <v>2.57</v>
      </c>
      <c r="L122" s="83"/>
      <c r="M122" s="56">
        <f>SUM(L122*$D122*$E122*$F122*$H122*$M$11)</f>
        <v>0</v>
      </c>
      <c r="N122" s="84"/>
      <c r="O122" s="56">
        <f t="shared" si="312"/>
        <v>0</v>
      </c>
      <c r="P122" s="84"/>
      <c r="Q122" s="56">
        <f>SUM(P122*$D122*$E122*$F122*$H122*$Q$11)</f>
        <v>0</v>
      </c>
      <c r="R122" s="83"/>
      <c r="S122" s="56">
        <f>SUM(R122*$D122*$E122*$F122*$H122*$S$11)</f>
        <v>0</v>
      </c>
      <c r="T122" s="84"/>
      <c r="U122" s="56">
        <f>SUM(T122*$D122*$E122*$F122*$H122*$U$11)</f>
        <v>0</v>
      </c>
      <c r="V122" s="55"/>
      <c r="W122" s="58">
        <f>SUM(V122*$D122*$E122*$F122*$H122*$W$11)</f>
        <v>0</v>
      </c>
      <c r="X122" s="59"/>
      <c r="Y122" s="56">
        <f t="shared" si="313"/>
        <v>0</v>
      </c>
      <c r="Z122" s="83"/>
      <c r="AA122" s="56">
        <f>SUM(Z122*$D122*$E122*$F122*$H122*$AA$11)</f>
        <v>0</v>
      </c>
      <c r="AB122" s="84"/>
      <c r="AC122" s="56">
        <f>SUM(AB122*$D122*$E122*$F122*$H122*$AC$11)</f>
        <v>0</v>
      </c>
      <c r="AD122" s="84"/>
      <c r="AE122" s="56">
        <f>SUM(AD122*$D122*$E122*$F122*$H122*$AE$11)</f>
        <v>0</v>
      </c>
      <c r="AF122" s="83"/>
      <c r="AG122" s="56">
        <f>AF122*$D122*$E122*$F122*$I122*$AG$11</f>
        <v>0</v>
      </c>
      <c r="AH122" s="83"/>
      <c r="AI122" s="56">
        <f>AH122*$D122*$E122*$F122*$I122*$AI$11</f>
        <v>0</v>
      </c>
      <c r="AJ122" s="61"/>
      <c r="AK122" s="56">
        <f>SUM(AJ122*$D122*$E122*$F122*$H122*$AK$11)</f>
        <v>0</v>
      </c>
      <c r="AL122" s="83"/>
      <c r="AM122" s="58">
        <f>SUM(AL122*$D122*$E122*$F122*$H122*$AM$11)</f>
        <v>0</v>
      </c>
      <c r="AN122" s="84"/>
      <c r="AO122" s="56">
        <f>SUM(AN122*$D122*$E122*$F122*$H122*$AO$11)</f>
        <v>0</v>
      </c>
      <c r="AP122" s="84"/>
      <c r="AQ122" s="56">
        <f>SUM(AP122*$D122*$E122*$F122*$H122*$AQ$11)</f>
        <v>0</v>
      </c>
      <c r="AR122" s="84"/>
      <c r="AS122" s="56">
        <f>SUM(AR122*$D122*$E122*$F122*$H122*$AS$11)</f>
        <v>0</v>
      </c>
      <c r="AT122" s="57"/>
      <c r="AU122" s="56">
        <f>SUM(AT122*$D122*$E122*$F122*$H122*$AU$11)</f>
        <v>0</v>
      </c>
      <c r="AV122" s="84"/>
      <c r="AW122" s="56">
        <f>SUM(AV122*$D122*$E122*$F122*$H122*$AW$11)</f>
        <v>0</v>
      </c>
      <c r="AX122" s="83"/>
      <c r="AY122" s="56">
        <f>SUM(AX122*$D122*$E122*$F122*$H122*$AY$11)</f>
        <v>0</v>
      </c>
      <c r="AZ122" s="84"/>
      <c r="BA122" s="56">
        <f>SUM(AZ122*$D122*$E122*$F122*$H122*$BA$11)</f>
        <v>0</v>
      </c>
      <c r="BB122" s="84"/>
      <c r="BC122" s="56">
        <f>SUM(BB122*$D122*$E122*$F122*$H122*$BC$11)</f>
        <v>0</v>
      </c>
      <c r="BD122" s="84"/>
      <c r="BE122" s="56">
        <f>SUM(BD122*$D122*$E122*$F122*$H122*$BE$11)</f>
        <v>0</v>
      </c>
      <c r="BF122" s="84"/>
      <c r="BG122" s="56">
        <f>SUM(BF122*$D122*$E122*$F122*$H122*$BG$11)</f>
        <v>0</v>
      </c>
      <c r="BH122" s="84"/>
      <c r="BI122" s="56">
        <f>SUM(BH122*$D122*$E122*$F122*$H122*$BI$11)</f>
        <v>0</v>
      </c>
      <c r="BJ122" s="84">
        <v>5</v>
      </c>
      <c r="BK122" s="56">
        <f>BJ122*$D122*$E122*$F122*$I122*$BK$11</f>
        <v>177434.88</v>
      </c>
      <c r="BL122" s="83"/>
      <c r="BM122" s="56">
        <f>BL122*$D122*$E122*$F122*$I122*$BM$11</f>
        <v>0</v>
      </c>
      <c r="BN122" s="114"/>
      <c r="BO122" s="56">
        <f>BN122*$D122*$E122*$F122*$I122*$BO$11</f>
        <v>0</v>
      </c>
      <c r="BP122" s="84"/>
      <c r="BQ122" s="56">
        <f>BP122*$D122*$E122*$F122*$I122*$BQ$11</f>
        <v>0</v>
      </c>
      <c r="BR122" s="83"/>
      <c r="BS122" s="56">
        <f>BR122*$D122*$E122*$F122*$I122*$BS$11</f>
        <v>0</v>
      </c>
      <c r="BT122" s="83"/>
      <c r="BU122" s="56">
        <f>BT122*$D122*$E122*$F122*$I122*$BU$11</f>
        <v>0</v>
      </c>
      <c r="BV122" s="83"/>
      <c r="BW122" s="56">
        <f>BV122*$D122*$E122*$F122*$I122*$BW$11</f>
        <v>0</v>
      </c>
      <c r="BX122" s="83"/>
      <c r="BY122" s="56">
        <f>BX122*$D122*$E122*$F122*$I122*$BY$11</f>
        <v>0</v>
      </c>
      <c r="BZ122" s="84"/>
      <c r="CA122" s="56">
        <f>BZ122*$D122*$E122*$F122*$I122*$CA$11</f>
        <v>0</v>
      </c>
      <c r="CB122" s="84"/>
      <c r="CC122" s="56">
        <f>CB122*$D122*$E122*$F122*$I122*$CC$11</f>
        <v>0</v>
      </c>
      <c r="CD122" s="83"/>
      <c r="CE122" s="56">
        <f>CD122*$D122*$E122*$F122*$I122*$CE$11</f>
        <v>0</v>
      </c>
      <c r="CF122" s="84"/>
      <c r="CG122" s="56">
        <f>CF122*$D122*$E122*$F122*$I122*$CG$11</f>
        <v>0</v>
      </c>
      <c r="CH122" s="84"/>
      <c r="CI122" s="56">
        <f>CH122*$D122*$E122*$F122*$I122*$CI$11</f>
        <v>0</v>
      </c>
      <c r="CJ122" s="83"/>
      <c r="CK122" s="56">
        <f>CJ122*$D122*$E122*$F122*$I122*$CK$11</f>
        <v>0</v>
      </c>
      <c r="CL122" s="84"/>
      <c r="CM122" s="56">
        <f>CL122*$D122*$E122*$F122*$I122*$CM$11</f>
        <v>0</v>
      </c>
      <c r="CN122" s="83"/>
      <c r="CO122" s="56">
        <f>CN122*$D122*$E122*$F122*$J122*$CO$11</f>
        <v>0</v>
      </c>
      <c r="CP122" s="83"/>
      <c r="CQ122" s="56">
        <f>CP122*$D122*$E122*$F122*$K122*$CQ$11</f>
        <v>0</v>
      </c>
      <c r="CR122" s="56"/>
      <c r="CS122" s="56">
        <f>CR122*D122*E122*F122</f>
        <v>0</v>
      </c>
      <c r="CT122" s="64">
        <f t="shared" ref="CT122:CU124" si="432">SUM(N122+L122+X122+P122+R122+Z122+V122+T122+AB122+AF122+AD122+AH122+AJ122+AN122+BJ122+BP122+AL122+AX122+AZ122+CB122+CD122+BZ122+CF122+CH122+BT122+BV122+AP122+AR122+AT122+AV122+BL122+BN122+BR122+BB122+BD122+BF122+BH122+BX122+CJ122+CL122+CN122+CP122+CR122)</f>
        <v>5</v>
      </c>
      <c r="CU122" s="64">
        <f t="shared" si="432"/>
        <v>177434.88</v>
      </c>
    </row>
    <row r="123" spans="1:99" s="1" customFormat="1" x14ac:dyDescent="0.25">
      <c r="A123" s="35"/>
      <c r="B123" s="35">
        <v>81</v>
      </c>
      <c r="C123" s="49" t="s">
        <v>222</v>
      </c>
      <c r="D123" s="50">
        <v>11480</v>
      </c>
      <c r="E123" s="51">
        <v>2.1800000000000002</v>
      </c>
      <c r="F123" s="52">
        <v>1</v>
      </c>
      <c r="G123" s="53"/>
      <c r="H123" s="50">
        <v>1.4</v>
      </c>
      <c r="I123" s="50">
        <v>1.68</v>
      </c>
      <c r="J123" s="50">
        <v>2.23</v>
      </c>
      <c r="K123" s="54">
        <v>2.57</v>
      </c>
      <c r="L123" s="83">
        <v>0</v>
      </c>
      <c r="M123" s="56">
        <f>SUM(L123*$D123*$E123*$F123*$H123*$M$11)</f>
        <v>0</v>
      </c>
      <c r="N123" s="84">
        <v>0</v>
      </c>
      <c r="O123" s="56">
        <f t="shared" si="312"/>
        <v>0</v>
      </c>
      <c r="P123" s="84">
        <v>0</v>
      </c>
      <c r="Q123" s="56">
        <f>SUM(P123*$D123*$E123*$F123*$H123*$Q$11)</f>
        <v>0</v>
      </c>
      <c r="R123" s="83">
        <v>0</v>
      </c>
      <c r="S123" s="56">
        <f>SUM(R123*$D123*$E123*$F123*$H123*$S$11)</f>
        <v>0</v>
      </c>
      <c r="T123" s="84">
        <v>0</v>
      </c>
      <c r="U123" s="56">
        <f>SUM(T123*$D123*$E123*$F123*$H123*$U$11)</f>
        <v>0</v>
      </c>
      <c r="V123" s="55"/>
      <c r="W123" s="58">
        <f>SUM(V123*$D123*$E123*$F123*$H123*$W$11)</f>
        <v>0</v>
      </c>
      <c r="X123" s="59"/>
      <c r="Y123" s="56">
        <f t="shared" si="313"/>
        <v>0</v>
      </c>
      <c r="Z123" s="83">
        <v>0</v>
      </c>
      <c r="AA123" s="56">
        <f>SUM(Z123*$D123*$E123*$F123*$H123*$AA$11)</f>
        <v>0</v>
      </c>
      <c r="AB123" s="84">
        <v>0</v>
      </c>
      <c r="AC123" s="56">
        <f>SUM(AB123*$D123*$E123*$F123*$H123*$AC$11)</f>
        <v>0</v>
      </c>
      <c r="AD123" s="84">
        <v>0</v>
      </c>
      <c r="AE123" s="56">
        <f>SUM(AD123*$D123*$E123*$F123*$H123*$AE$11)</f>
        <v>0</v>
      </c>
      <c r="AF123" s="83">
        <v>0</v>
      </c>
      <c r="AG123" s="56">
        <f>AF123*$D123*$E123*$F123*$I123*$AG$11</f>
        <v>0</v>
      </c>
      <c r="AH123" s="83">
        <v>0</v>
      </c>
      <c r="AI123" s="56">
        <f>AH123*$D123*$E123*$F123*$I123*$AI$11</f>
        <v>0</v>
      </c>
      <c r="AJ123" s="61"/>
      <c r="AK123" s="56">
        <f>SUM(AJ123*$D123*$E123*$F123*$H123*$AK$11)</f>
        <v>0</v>
      </c>
      <c r="AL123" s="83"/>
      <c r="AM123" s="58">
        <f>SUM(AL123*$D123*$E123*$F123*$H123*$AM$11)</f>
        <v>0</v>
      </c>
      <c r="AN123" s="84">
        <v>0</v>
      </c>
      <c r="AO123" s="56">
        <f>SUM(AN123*$D123*$E123*$F123*$H123*$AO$11)</f>
        <v>0</v>
      </c>
      <c r="AP123" s="84">
        <v>0</v>
      </c>
      <c r="AQ123" s="56">
        <f>SUM(AP123*$D123*$E123*$F123*$H123*$AQ$11)</f>
        <v>0</v>
      </c>
      <c r="AR123" s="84"/>
      <c r="AS123" s="56">
        <f>SUM(AR123*$D123*$E123*$F123*$H123*$AS$11)</f>
        <v>0</v>
      </c>
      <c r="AT123" s="57"/>
      <c r="AU123" s="56">
        <f>SUM(AT123*$D123*$E123*$F123*$H123*$AU$11)</f>
        <v>0</v>
      </c>
      <c r="AV123" s="84"/>
      <c r="AW123" s="56">
        <f>SUM(AV123*$D123*$E123*$F123*$H123*$AW$11)</f>
        <v>0</v>
      </c>
      <c r="AX123" s="83">
        <v>0</v>
      </c>
      <c r="AY123" s="56">
        <f>SUM(AX123*$D123*$E123*$F123*$H123*$AY$11)</f>
        <v>0</v>
      </c>
      <c r="AZ123" s="84"/>
      <c r="BA123" s="56">
        <f>SUM(AZ123*$D123*$E123*$F123*$H123*$BA$11)</f>
        <v>0</v>
      </c>
      <c r="BB123" s="84">
        <v>0</v>
      </c>
      <c r="BC123" s="56">
        <f>SUM(BB123*$D123*$E123*$F123*$H123*$BC$11)</f>
        <v>0</v>
      </c>
      <c r="BD123" s="84">
        <v>0</v>
      </c>
      <c r="BE123" s="56">
        <f>SUM(BD123*$D123*$E123*$F123*$H123*$BE$11)</f>
        <v>0</v>
      </c>
      <c r="BF123" s="84">
        <v>0</v>
      </c>
      <c r="BG123" s="56">
        <f>SUM(BF123*$D123*$E123*$F123*$H123*$BG$11)</f>
        <v>0</v>
      </c>
      <c r="BH123" s="84"/>
      <c r="BI123" s="56">
        <f>SUM(BH123*$D123*$E123*$F123*$H123*$BI$11)</f>
        <v>0</v>
      </c>
      <c r="BJ123" s="84">
        <v>0</v>
      </c>
      <c r="BK123" s="56">
        <f>BJ123*$D123*$E123*$F123*$I123*$BK$11</f>
        <v>0</v>
      </c>
      <c r="BL123" s="83">
        <v>0</v>
      </c>
      <c r="BM123" s="56">
        <f>BL123*$D123*$E123*$F123*$I123*$BM$11</f>
        <v>0</v>
      </c>
      <c r="BN123" s="114">
        <v>0</v>
      </c>
      <c r="BO123" s="56">
        <f>BN123*$D123*$E123*$F123*$I123*$BO$11</f>
        <v>0</v>
      </c>
      <c r="BP123" s="84">
        <v>0</v>
      </c>
      <c r="BQ123" s="56">
        <f>BP123*$D123*$E123*$F123*$I123*$BQ$11</f>
        <v>0</v>
      </c>
      <c r="BR123" s="83">
        <v>0</v>
      </c>
      <c r="BS123" s="56">
        <f>BR123*$D123*$E123*$F123*$I123*$BS$11</f>
        <v>0</v>
      </c>
      <c r="BT123" s="83">
        <v>0</v>
      </c>
      <c r="BU123" s="56">
        <f>BT123*$D123*$E123*$F123*$I123*$BU$11</f>
        <v>0</v>
      </c>
      <c r="BV123" s="83"/>
      <c r="BW123" s="56">
        <f>BV123*$D123*$E123*$F123*$I123*$BW$11</f>
        <v>0</v>
      </c>
      <c r="BX123" s="83"/>
      <c r="BY123" s="56">
        <f>BX123*$D123*$E123*$F123*$I123*$BY$11</f>
        <v>0</v>
      </c>
      <c r="BZ123" s="84">
        <v>0</v>
      </c>
      <c r="CA123" s="56">
        <f>BZ123*$D123*$E123*$F123*$I123*$CA$11</f>
        <v>0</v>
      </c>
      <c r="CB123" s="84">
        <v>0</v>
      </c>
      <c r="CC123" s="56">
        <f>CB123*$D123*$E123*$F123*$I123*$CC$11</f>
        <v>0</v>
      </c>
      <c r="CD123" s="83">
        <v>0</v>
      </c>
      <c r="CE123" s="56">
        <f>CD123*$D123*$E123*$F123*$I123*$CE$11</f>
        <v>0</v>
      </c>
      <c r="CF123" s="84">
        <v>0</v>
      </c>
      <c r="CG123" s="56">
        <f>CF123*$D123*$E123*$F123*$I123*$CG$11</f>
        <v>0</v>
      </c>
      <c r="CH123" s="84"/>
      <c r="CI123" s="56">
        <f>CH123*$D123*$E123*$F123*$I123*$CI$11</f>
        <v>0</v>
      </c>
      <c r="CJ123" s="83"/>
      <c r="CK123" s="56">
        <f>CJ123*$D123*$E123*$F123*$I123*$CK$11</f>
        <v>0</v>
      </c>
      <c r="CL123" s="84">
        <v>0</v>
      </c>
      <c r="CM123" s="56">
        <f>CL123*$D123*$E123*$F123*$I123*$CM$11</f>
        <v>0</v>
      </c>
      <c r="CN123" s="83">
        <v>0</v>
      </c>
      <c r="CO123" s="56">
        <f>CN123*$D123*$E123*$F123*$J123*$CO$11</f>
        <v>0</v>
      </c>
      <c r="CP123" s="83">
        <v>0</v>
      </c>
      <c r="CQ123" s="56">
        <f>CP123*$D123*$E123*$F123*$K123*$CQ$11</f>
        <v>0</v>
      </c>
      <c r="CR123" s="56"/>
      <c r="CS123" s="56">
        <f>CR123*D123*E123*F123</f>
        <v>0</v>
      </c>
      <c r="CT123" s="64">
        <f t="shared" si="432"/>
        <v>0</v>
      </c>
      <c r="CU123" s="64">
        <f t="shared" si="432"/>
        <v>0</v>
      </c>
    </row>
    <row r="124" spans="1:99" s="1" customFormat="1" x14ac:dyDescent="0.25">
      <c r="A124" s="35"/>
      <c r="B124" s="35">
        <v>82</v>
      </c>
      <c r="C124" s="49" t="s">
        <v>223</v>
      </c>
      <c r="D124" s="50">
        <v>11480</v>
      </c>
      <c r="E124" s="51">
        <v>4.3099999999999996</v>
      </c>
      <c r="F124" s="52">
        <v>1</v>
      </c>
      <c r="G124" s="53"/>
      <c r="H124" s="50">
        <v>1.4</v>
      </c>
      <c r="I124" s="50">
        <v>1.68</v>
      </c>
      <c r="J124" s="50">
        <v>2.23</v>
      </c>
      <c r="K124" s="54">
        <v>2.57</v>
      </c>
      <c r="L124" s="83"/>
      <c r="M124" s="56">
        <f>SUM(L124*$D124*$E124*$F124*$H124*$M$11)</f>
        <v>0</v>
      </c>
      <c r="N124" s="84"/>
      <c r="O124" s="56">
        <f t="shared" si="312"/>
        <v>0</v>
      </c>
      <c r="P124" s="84">
        <v>0</v>
      </c>
      <c r="Q124" s="56">
        <f>SUM(P124*$D124*$E124*$F124*$H124*$Q$11)</f>
        <v>0</v>
      </c>
      <c r="R124" s="83">
        <v>0</v>
      </c>
      <c r="S124" s="56">
        <f>SUM(R124*$D124*$E124*$F124*$H124*$S$11)</f>
        <v>0</v>
      </c>
      <c r="T124" s="84">
        <v>0</v>
      </c>
      <c r="U124" s="56">
        <f>SUM(T124*$D124*$E124*$F124*$H124*$U$11)</f>
        <v>0</v>
      </c>
      <c r="V124" s="55"/>
      <c r="W124" s="58">
        <f>SUM(V124*$D124*$E124*$F124*$H124*$W$11)</f>
        <v>0</v>
      </c>
      <c r="X124" s="59"/>
      <c r="Y124" s="56">
        <f t="shared" si="313"/>
        <v>0</v>
      </c>
      <c r="Z124" s="83">
        <v>0</v>
      </c>
      <c r="AA124" s="56">
        <f>SUM(Z124*$D124*$E124*$F124*$H124*$AA$11)</f>
        <v>0</v>
      </c>
      <c r="AB124" s="84">
        <v>0</v>
      </c>
      <c r="AC124" s="56">
        <f>SUM(AB124*$D124*$E124*$F124*$H124*$AC$11)</f>
        <v>0</v>
      </c>
      <c r="AD124" s="84">
        <v>0</v>
      </c>
      <c r="AE124" s="56">
        <f>SUM(AD124*$D124*$E124*$F124*$H124*$AE$11)</f>
        <v>0</v>
      </c>
      <c r="AF124" s="83">
        <v>0</v>
      </c>
      <c r="AG124" s="56">
        <f>AF124*$D124*$E124*$F124*$I124*$AG$11</f>
        <v>0</v>
      </c>
      <c r="AH124" s="83">
        <v>0</v>
      </c>
      <c r="AI124" s="56">
        <f>AH124*$D124*$E124*$F124*$I124*$AI$11</f>
        <v>0</v>
      </c>
      <c r="AJ124" s="61"/>
      <c r="AK124" s="56">
        <f>SUM(AJ124*$D124*$E124*$F124*$H124*$AK$11)</f>
        <v>0</v>
      </c>
      <c r="AL124" s="83"/>
      <c r="AM124" s="58">
        <f>SUM(AL124*$D124*$E124*$F124*$H124*$AM$11)</f>
        <v>0</v>
      </c>
      <c r="AN124" s="84">
        <v>0</v>
      </c>
      <c r="AO124" s="56">
        <f>SUM(AN124*$D124*$E124*$F124*$H124*$AO$11)</f>
        <v>0</v>
      </c>
      <c r="AP124" s="84">
        <v>0</v>
      </c>
      <c r="AQ124" s="56">
        <f>SUM(AP124*$D124*$E124*$F124*$H124*$AQ$11)</f>
        <v>0</v>
      </c>
      <c r="AR124" s="84"/>
      <c r="AS124" s="56">
        <f>SUM(AR124*$D124*$E124*$F124*$H124*$AS$11)</f>
        <v>0</v>
      </c>
      <c r="AT124" s="57"/>
      <c r="AU124" s="56">
        <f>SUM(AT124*$D124*$E124*$F124*$H124*$AU$11)</f>
        <v>0</v>
      </c>
      <c r="AV124" s="84"/>
      <c r="AW124" s="56">
        <f>SUM(AV124*$D124*$E124*$F124*$H124*$AW$11)</f>
        <v>0</v>
      </c>
      <c r="AX124" s="83">
        <v>0</v>
      </c>
      <c r="AY124" s="56">
        <f>SUM(AX124*$D124*$E124*$F124*$H124*$AY$11)</f>
        <v>0</v>
      </c>
      <c r="AZ124" s="84">
        <v>0</v>
      </c>
      <c r="BA124" s="56">
        <f>SUM(AZ124*$D124*$E124*$F124*$H124*$BA$11)</f>
        <v>0</v>
      </c>
      <c r="BB124" s="84">
        <v>0</v>
      </c>
      <c r="BC124" s="56">
        <f>SUM(BB124*$D124*$E124*$F124*$H124*$BC$11)</f>
        <v>0</v>
      </c>
      <c r="BD124" s="84">
        <v>0</v>
      </c>
      <c r="BE124" s="56">
        <f>SUM(BD124*$D124*$E124*$F124*$H124*$BE$11)</f>
        <v>0</v>
      </c>
      <c r="BF124" s="84">
        <v>0</v>
      </c>
      <c r="BG124" s="56">
        <f>SUM(BF124*$D124*$E124*$F124*$H124*$BG$11)</f>
        <v>0</v>
      </c>
      <c r="BH124" s="84"/>
      <c r="BI124" s="56">
        <f>SUM(BH124*$D124*$E124*$F124*$H124*$BI$11)</f>
        <v>0</v>
      </c>
      <c r="BJ124" s="84">
        <v>0</v>
      </c>
      <c r="BK124" s="56">
        <f>BJ124*$D124*$E124*$F124*$I124*$BK$11</f>
        <v>0</v>
      </c>
      <c r="BL124" s="83">
        <v>0</v>
      </c>
      <c r="BM124" s="56">
        <f>BL124*$D124*$E124*$F124*$I124*$BM$11</f>
        <v>0</v>
      </c>
      <c r="BN124" s="114"/>
      <c r="BO124" s="56">
        <f>BN124*$D124*$E124*$F124*$I124*$BO$11</f>
        <v>0</v>
      </c>
      <c r="BP124" s="84">
        <v>0</v>
      </c>
      <c r="BQ124" s="56">
        <f>BP124*$D124*$E124*$F124*$I124*$BQ$11</f>
        <v>0</v>
      </c>
      <c r="BR124" s="83">
        <v>0</v>
      </c>
      <c r="BS124" s="56">
        <f>BR124*$D124*$E124*$F124*$I124*$BS$11</f>
        <v>0</v>
      </c>
      <c r="BT124" s="83">
        <v>1</v>
      </c>
      <c r="BU124" s="56">
        <f>BT124*$D124*$E124*$F124*$I124*$BU$11</f>
        <v>83124.383999999991</v>
      </c>
      <c r="BV124" s="83"/>
      <c r="BW124" s="56">
        <f>BV124*$D124*$E124*$F124*$I124*$BW$11</f>
        <v>0</v>
      </c>
      <c r="BX124" s="83"/>
      <c r="BY124" s="56">
        <f>BX124*$D124*$E124*$F124*$I124*$BY$11</f>
        <v>0</v>
      </c>
      <c r="BZ124" s="84">
        <v>0</v>
      </c>
      <c r="CA124" s="56">
        <f>BZ124*$D124*$E124*$F124*$I124*$CA$11</f>
        <v>0</v>
      </c>
      <c r="CB124" s="84">
        <v>0</v>
      </c>
      <c r="CC124" s="56">
        <f>CB124*$D124*$E124*$F124*$I124*$CC$11</f>
        <v>0</v>
      </c>
      <c r="CD124" s="83">
        <v>0</v>
      </c>
      <c r="CE124" s="56">
        <f>CD124*$D124*$E124*$F124*$I124*$CE$11</f>
        <v>0</v>
      </c>
      <c r="CF124" s="84">
        <v>0</v>
      </c>
      <c r="CG124" s="56">
        <f>CF124*$D124*$E124*$F124*$I124*$CG$11</f>
        <v>0</v>
      </c>
      <c r="CH124" s="84"/>
      <c r="CI124" s="56">
        <f>CH124*$D124*$E124*$F124*$I124*$CI$11</f>
        <v>0</v>
      </c>
      <c r="CJ124" s="83"/>
      <c r="CK124" s="56">
        <f>CJ124*$D124*$E124*$F124*$I124*$CK$11</f>
        <v>0</v>
      </c>
      <c r="CL124" s="84">
        <v>0</v>
      </c>
      <c r="CM124" s="56">
        <f>CL124*$D124*$E124*$F124*$I124*$CM$11</f>
        <v>0</v>
      </c>
      <c r="CN124" s="83">
        <v>0</v>
      </c>
      <c r="CO124" s="56">
        <f>CN124*$D124*$E124*$F124*$J124*$CO$11</f>
        <v>0</v>
      </c>
      <c r="CP124" s="83">
        <v>0</v>
      </c>
      <c r="CQ124" s="56">
        <f>CP124*$D124*$E124*$F124*$K124*$CQ$11</f>
        <v>0</v>
      </c>
      <c r="CR124" s="56"/>
      <c r="CS124" s="56">
        <f>CR124*D124*E124*F124</f>
        <v>0</v>
      </c>
      <c r="CT124" s="64">
        <f t="shared" si="432"/>
        <v>1</v>
      </c>
      <c r="CU124" s="64">
        <f t="shared" si="432"/>
        <v>83124.383999999991</v>
      </c>
    </row>
    <row r="125" spans="1:99" s="46" customFormat="1" x14ac:dyDescent="0.25">
      <c r="A125" s="36">
        <v>26</v>
      </c>
      <c r="B125" s="36"/>
      <c r="C125" s="37" t="s">
        <v>224</v>
      </c>
      <c r="D125" s="50">
        <v>11480</v>
      </c>
      <c r="E125" s="103">
        <v>0.98</v>
      </c>
      <c r="F125" s="39">
        <v>1</v>
      </c>
      <c r="G125" s="88"/>
      <c r="H125" s="104">
        <v>1.4</v>
      </c>
      <c r="I125" s="104">
        <v>1.68</v>
      </c>
      <c r="J125" s="104">
        <v>2.23</v>
      </c>
      <c r="K125" s="99">
        <v>2.57</v>
      </c>
      <c r="L125" s="105">
        <f>L126</f>
        <v>0</v>
      </c>
      <c r="M125" s="106">
        <f>M126</f>
        <v>0</v>
      </c>
      <c r="N125" s="106">
        <f>N126</f>
        <v>0</v>
      </c>
      <c r="O125" s="106">
        <f t="shared" ref="O125:CI125" si="433">O126</f>
        <v>0</v>
      </c>
      <c r="P125" s="106">
        <f t="shared" si="433"/>
        <v>0</v>
      </c>
      <c r="Q125" s="106">
        <f t="shared" si="433"/>
        <v>0</v>
      </c>
      <c r="R125" s="105">
        <f t="shared" si="433"/>
        <v>0</v>
      </c>
      <c r="S125" s="106">
        <f t="shared" si="433"/>
        <v>0</v>
      </c>
      <c r="T125" s="106">
        <f t="shared" si="433"/>
        <v>0</v>
      </c>
      <c r="U125" s="106">
        <f t="shared" si="433"/>
        <v>0</v>
      </c>
      <c r="V125" s="105">
        <f t="shared" si="433"/>
        <v>0</v>
      </c>
      <c r="W125" s="105">
        <f t="shared" si="433"/>
        <v>0</v>
      </c>
      <c r="X125" s="106">
        <f t="shared" si="433"/>
        <v>0</v>
      </c>
      <c r="Y125" s="106">
        <f t="shared" si="433"/>
        <v>0</v>
      </c>
      <c r="Z125" s="105">
        <f t="shared" si="433"/>
        <v>0</v>
      </c>
      <c r="AA125" s="106">
        <f t="shared" si="433"/>
        <v>0</v>
      </c>
      <c r="AB125" s="106">
        <f t="shared" si="433"/>
        <v>12</v>
      </c>
      <c r="AC125" s="106">
        <f t="shared" si="433"/>
        <v>189006.71999999997</v>
      </c>
      <c r="AD125" s="106">
        <f>AD126</f>
        <v>0</v>
      </c>
      <c r="AE125" s="106">
        <f>AE126</f>
        <v>0</v>
      </c>
      <c r="AF125" s="105">
        <f t="shared" ref="AF125" si="434">AF126</f>
        <v>0</v>
      </c>
      <c r="AG125" s="106">
        <f t="shared" si="433"/>
        <v>0</v>
      </c>
      <c r="AH125" s="105">
        <f t="shared" si="433"/>
        <v>0</v>
      </c>
      <c r="AI125" s="106">
        <f t="shared" si="433"/>
        <v>0</v>
      </c>
      <c r="AJ125" s="105">
        <v>0</v>
      </c>
      <c r="AK125" s="106">
        <f t="shared" si="433"/>
        <v>0</v>
      </c>
      <c r="AL125" s="105">
        <f>AL126</f>
        <v>0</v>
      </c>
      <c r="AM125" s="105">
        <f>AM126</f>
        <v>0</v>
      </c>
      <c r="AN125" s="106">
        <f t="shared" si="433"/>
        <v>0</v>
      </c>
      <c r="AO125" s="106">
        <f t="shared" si="433"/>
        <v>0</v>
      </c>
      <c r="AP125" s="106">
        <f t="shared" si="433"/>
        <v>0</v>
      </c>
      <c r="AQ125" s="106">
        <f t="shared" si="433"/>
        <v>0</v>
      </c>
      <c r="AR125" s="106">
        <f t="shared" si="433"/>
        <v>0</v>
      </c>
      <c r="AS125" s="106">
        <f t="shared" si="433"/>
        <v>0</v>
      </c>
      <c r="AT125" s="106">
        <f t="shared" si="433"/>
        <v>0</v>
      </c>
      <c r="AU125" s="106">
        <f t="shared" si="433"/>
        <v>0</v>
      </c>
      <c r="AV125" s="106">
        <f t="shared" si="433"/>
        <v>0</v>
      </c>
      <c r="AW125" s="106">
        <f t="shared" si="433"/>
        <v>0</v>
      </c>
      <c r="AX125" s="105">
        <f t="shared" si="433"/>
        <v>0</v>
      </c>
      <c r="AY125" s="106">
        <f t="shared" si="433"/>
        <v>0</v>
      </c>
      <c r="AZ125" s="106">
        <f t="shared" si="433"/>
        <v>0</v>
      </c>
      <c r="BA125" s="106">
        <f t="shared" si="433"/>
        <v>0</v>
      </c>
      <c r="BB125" s="106">
        <f t="shared" si="433"/>
        <v>0</v>
      </c>
      <c r="BC125" s="106">
        <f t="shared" si="433"/>
        <v>0</v>
      </c>
      <c r="BD125" s="106">
        <f t="shared" si="433"/>
        <v>0</v>
      </c>
      <c r="BE125" s="106">
        <f t="shared" si="433"/>
        <v>0</v>
      </c>
      <c r="BF125" s="106">
        <f t="shared" si="433"/>
        <v>0</v>
      </c>
      <c r="BG125" s="106">
        <f t="shared" si="433"/>
        <v>0</v>
      </c>
      <c r="BH125" s="106">
        <f t="shared" si="433"/>
        <v>0</v>
      </c>
      <c r="BI125" s="106">
        <f t="shared" si="433"/>
        <v>0</v>
      </c>
      <c r="BJ125" s="106">
        <f t="shared" si="433"/>
        <v>0</v>
      </c>
      <c r="BK125" s="106">
        <f t="shared" si="433"/>
        <v>0</v>
      </c>
      <c r="BL125" s="105">
        <f>BL126</f>
        <v>0</v>
      </c>
      <c r="BM125" s="106">
        <f>BM126</f>
        <v>0</v>
      </c>
      <c r="BN125" s="106">
        <f>BN126</f>
        <v>0</v>
      </c>
      <c r="BO125" s="106">
        <f>BO126</f>
        <v>0</v>
      </c>
      <c r="BP125" s="106">
        <f t="shared" si="433"/>
        <v>1</v>
      </c>
      <c r="BQ125" s="106">
        <f t="shared" si="433"/>
        <v>18900.671999999999</v>
      </c>
      <c r="BR125" s="105">
        <f t="shared" si="433"/>
        <v>0</v>
      </c>
      <c r="BS125" s="106">
        <f t="shared" si="433"/>
        <v>0</v>
      </c>
      <c r="BT125" s="106">
        <f t="shared" si="433"/>
        <v>0</v>
      </c>
      <c r="BU125" s="106">
        <f t="shared" si="433"/>
        <v>0</v>
      </c>
      <c r="BV125" s="105">
        <f t="shared" si="433"/>
        <v>0</v>
      </c>
      <c r="BW125" s="106">
        <f t="shared" si="433"/>
        <v>0</v>
      </c>
      <c r="BX125" s="105">
        <f t="shared" si="433"/>
        <v>0</v>
      </c>
      <c r="BY125" s="106">
        <f t="shared" si="433"/>
        <v>0</v>
      </c>
      <c r="BZ125" s="106">
        <f t="shared" si="433"/>
        <v>11</v>
      </c>
      <c r="CA125" s="106">
        <f t="shared" si="433"/>
        <v>207907.39199999999</v>
      </c>
      <c r="CB125" s="106">
        <f t="shared" si="433"/>
        <v>0</v>
      </c>
      <c r="CC125" s="106">
        <f t="shared" si="433"/>
        <v>0</v>
      </c>
      <c r="CD125" s="105">
        <f t="shared" si="433"/>
        <v>0</v>
      </c>
      <c r="CE125" s="106">
        <f t="shared" si="433"/>
        <v>0</v>
      </c>
      <c r="CF125" s="106">
        <f t="shared" si="433"/>
        <v>0</v>
      </c>
      <c r="CG125" s="106">
        <f t="shared" si="433"/>
        <v>0</v>
      </c>
      <c r="CH125" s="106">
        <f t="shared" si="433"/>
        <v>0</v>
      </c>
      <c r="CI125" s="106">
        <f t="shared" si="433"/>
        <v>0</v>
      </c>
      <c r="CJ125" s="105">
        <f t="shared" ref="CJ125:CU125" si="435">CJ126</f>
        <v>0</v>
      </c>
      <c r="CK125" s="106">
        <f t="shared" si="435"/>
        <v>0</v>
      </c>
      <c r="CL125" s="106">
        <f t="shared" si="435"/>
        <v>0</v>
      </c>
      <c r="CM125" s="106">
        <f t="shared" si="435"/>
        <v>0</v>
      </c>
      <c r="CN125" s="105">
        <v>0</v>
      </c>
      <c r="CO125" s="106">
        <f t="shared" si="435"/>
        <v>0</v>
      </c>
      <c r="CP125" s="105">
        <f t="shared" si="435"/>
        <v>0</v>
      </c>
      <c r="CQ125" s="106">
        <f t="shared" si="435"/>
        <v>0</v>
      </c>
      <c r="CR125" s="106">
        <f t="shared" si="435"/>
        <v>0</v>
      </c>
      <c r="CS125" s="106">
        <f t="shared" si="435"/>
        <v>0</v>
      </c>
      <c r="CT125" s="106">
        <f t="shared" si="435"/>
        <v>24</v>
      </c>
      <c r="CU125" s="106">
        <f t="shared" si="435"/>
        <v>415814.78399999999</v>
      </c>
    </row>
    <row r="126" spans="1:99" s="1" customFormat="1" ht="45" x14ac:dyDescent="0.25">
      <c r="A126" s="35"/>
      <c r="B126" s="35">
        <v>83</v>
      </c>
      <c r="C126" s="49" t="s">
        <v>225</v>
      </c>
      <c r="D126" s="50">
        <v>11480</v>
      </c>
      <c r="E126" s="51">
        <v>0.98</v>
      </c>
      <c r="F126" s="52">
        <v>1</v>
      </c>
      <c r="G126" s="53"/>
      <c r="H126" s="50">
        <v>1.4</v>
      </c>
      <c r="I126" s="50">
        <v>1.68</v>
      </c>
      <c r="J126" s="50">
        <v>2.23</v>
      </c>
      <c r="K126" s="54">
        <v>2.57</v>
      </c>
      <c r="L126" s="55"/>
      <c r="M126" s="56">
        <f>SUM(L126*$D126*$E126*$F126*$H126*$M$11)</f>
        <v>0</v>
      </c>
      <c r="N126" s="57"/>
      <c r="O126" s="56">
        <f t="shared" si="312"/>
        <v>0</v>
      </c>
      <c r="P126" s="57"/>
      <c r="Q126" s="56">
        <f>SUM(P126*$D126*$E126*$F126*$H126*$Q$11)</f>
        <v>0</v>
      </c>
      <c r="R126" s="55"/>
      <c r="S126" s="56">
        <f>SUM(R126*$D126*$E126*$F126*$H126*$S$11)</f>
        <v>0</v>
      </c>
      <c r="T126" s="57"/>
      <c r="U126" s="56">
        <f>SUM(T126*$D126*$E126*$F126*$H126*$U$11)</f>
        <v>0</v>
      </c>
      <c r="V126" s="55"/>
      <c r="W126" s="58">
        <f>SUM(V126*$D126*$E126*$F126*$H126*$W$11)</f>
        <v>0</v>
      </c>
      <c r="X126" s="59"/>
      <c r="Y126" s="56">
        <f t="shared" si="313"/>
        <v>0</v>
      </c>
      <c r="Z126" s="55"/>
      <c r="AA126" s="56">
        <f>SUM(Z126*$D126*$E126*$F126*$H126*$AA$11)</f>
        <v>0</v>
      </c>
      <c r="AB126" s="57">
        <v>12</v>
      </c>
      <c r="AC126" s="56">
        <f>SUM(AB126*$D126*$E126*$F126*$H126*$AC$11)</f>
        <v>189006.71999999997</v>
      </c>
      <c r="AD126" s="57"/>
      <c r="AE126" s="56">
        <f>SUM(AD126*$D126*$E126*$F126*$H126*$AE$11)</f>
        <v>0</v>
      </c>
      <c r="AF126" s="55"/>
      <c r="AG126" s="56">
        <f>AF126*$D126*$E126*$F126*$I126*$AG$11</f>
        <v>0</v>
      </c>
      <c r="AH126" s="55"/>
      <c r="AI126" s="56">
        <f>AH126*$D126*$E126*$F126*$I126*$AI$11</f>
        <v>0</v>
      </c>
      <c r="AJ126" s="61"/>
      <c r="AK126" s="56">
        <f>SUM(AJ126*$D126*$E126*$F126*$H126*$AK$11)</f>
        <v>0</v>
      </c>
      <c r="AL126" s="55"/>
      <c r="AM126" s="58">
        <f>SUM(AL126*$D126*$E126*$F126*$H126*$AM$11)</f>
        <v>0</v>
      </c>
      <c r="AN126" s="57"/>
      <c r="AO126" s="56">
        <f>SUM(AN126*$D126*$E126*$F126*$H126*$AO$11)</f>
        <v>0</v>
      </c>
      <c r="AP126" s="57"/>
      <c r="AQ126" s="56">
        <f>SUM(AP126*$D126*$E126*$F126*$H126*$AQ$11)</f>
        <v>0</v>
      </c>
      <c r="AR126" s="57"/>
      <c r="AS126" s="56">
        <f>SUM(AR126*$D126*$E126*$F126*$H126*$AS$11)</f>
        <v>0</v>
      </c>
      <c r="AT126" s="57"/>
      <c r="AU126" s="56">
        <f>SUM(AT126*$D126*$E126*$F126*$H126*$AU$11)</f>
        <v>0</v>
      </c>
      <c r="AV126" s="57"/>
      <c r="AW126" s="56">
        <f>SUM(AV126*$D126*$E126*$F126*$H126*$AW$11)</f>
        <v>0</v>
      </c>
      <c r="AX126" s="55"/>
      <c r="AY126" s="56">
        <f>SUM(AX126*$D126*$E126*$F126*$H126*$AY$11)</f>
        <v>0</v>
      </c>
      <c r="AZ126" s="57"/>
      <c r="BA126" s="56">
        <f>SUM(AZ126*$D126*$E126*$F126*$H126*$BA$11)</f>
        <v>0</v>
      </c>
      <c r="BB126" s="57"/>
      <c r="BC126" s="56">
        <f>SUM(BB126*$D126*$E126*$F126*$H126*$BC$11)</f>
        <v>0</v>
      </c>
      <c r="BD126" s="57"/>
      <c r="BE126" s="56">
        <f>SUM(BD126*$D126*$E126*$F126*$H126*$BE$11)</f>
        <v>0</v>
      </c>
      <c r="BF126" s="57"/>
      <c r="BG126" s="56">
        <f>SUM(BF126*$D126*$E126*$F126*$H126*$BG$11)</f>
        <v>0</v>
      </c>
      <c r="BH126" s="57"/>
      <c r="BI126" s="56">
        <f>SUM(BH126*$D126*$E126*$F126*$H126*$BI$11)</f>
        <v>0</v>
      </c>
      <c r="BJ126" s="57"/>
      <c r="BK126" s="56">
        <f>BJ126*$D126*$E126*$F126*$I126*$BK$11</f>
        <v>0</v>
      </c>
      <c r="BL126" s="55"/>
      <c r="BM126" s="56">
        <f>BL126*$D126*$E126*$F126*$I126*$BM$11</f>
        <v>0</v>
      </c>
      <c r="BN126" s="114"/>
      <c r="BO126" s="56">
        <f>BN126*$D126*$E126*$F126*$I126*$BO$11</f>
        <v>0</v>
      </c>
      <c r="BP126" s="63">
        <v>1</v>
      </c>
      <c r="BQ126" s="56">
        <f>BP126*$D126*$E126*$F126*$I126*$BQ$11</f>
        <v>18900.671999999999</v>
      </c>
      <c r="BR126" s="55"/>
      <c r="BS126" s="56">
        <f>BR126*$D126*$E126*$F126*$I126*$BS$11</f>
        <v>0</v>
      </c>
      <c r="BT126" s="55"/>
      <c r="BU126" s="56">
        <f>BT126*$D126*$E126*$F126*$I126*$BU$11</f>
        <v>0</v>
      </c>
      <c r="BV126" s="55"/>
      <c r="BW126" s="56">
        <f>BV126*$D126*$E126*$F126*$I126*$BW$11</f>
        <v>0</v>
      </c>
      <c r="BX126" s="55"/>
      <c r="BY126" s="56">
        <f>BX126*$D126*$E126*$F126*$I126*$BY$11</f>
        <v>0</v>
      </c>
      <c r="BZ126" s="63">
        <v>11</v>
      </c>
      <c r="CA126" s="56">
        <f>BZ126*$D126*$E126*$F126*$I126*$CA$11</f>
        <v>207907.39199999999</v>
      </c>
      <c r="CB126" s="57"/>
      <c r="CC126" s="56">
        <f>CB126*$D126*$E126*$F126*$I126*$CC$11</f>
        <v>0</v>
      </c>
      <c r="CD126" s="55"/>
      <c r="CE126" s="56">
        <f>CD126*$D126*$E126*$F126*$I126*$CE$11</f>
        <v>0</v>
      </c>
      <c r="CF126" s="57"/>
      <c r="CG126" s="56">
        <f>CF126*$D126*$E126*$F126*$I126*$CG$11</f>
        <v>0</v>
      </c>
      <c r="CH126" s="57"/>
      <c r="CI126" s="56">
        <f>CH126*$D126*$E126*$F126*$I126*$CI$11</f>
        <v>0</v>
      </c>
      <c r="CJ126" s="55"/>
      <c r="CK126" s="56">
        <f>CJ126*$D126*$E126*$F126*$I126*$CK$11</f>
        <v>0</v>
      </c>
      <c r="CL126" s="57"/>
      <c r="CM126" s="56">
        <f>CL126*$D126*$E126*$F126*$I126*$CM$11</f>
        <v>0</v>
      </c>
      <c r="CN126" s="55"/>
      <c r="CO126" s="56">
        <f>CN126*$D126*$E126*$F126*$J126*$CO$11</f>
        <v>0</v>
      </c>
      <c r="CP126" s="55"/>
      <c r="CQ126" s="56">
        <f>CP126*$D126*$E126*$F126*$K126*$CQ$11</f>
        <v>0</v>
      </c>
      <c r="CR126" s="56"/>
      <c r="CS126" s="56">
        <f>CR126*D126*E126*F126</f>
        <v>0</v>
      </c>
      <c r="CT126" s="64">
        <f>SUM(N126+L126+X126+P126+R126+Z126+V126+T126+AB126+AF126+AD126+AH126+AJ126+AN126+BJ126+BP126+AL126+AX126+AZ126+CB126+CD126+BZ126+CF126+CH126+BT126+BV126+AP126+AR126+AT126+AV126+BL126+BN126+BR126+BB126+BD126+BF126+BH126+BX126+CJ126+CL126+CN126+CP126+CR126)</f>
        <v>24</v>
      </c>
      <c r="CU126" s="64">
        <f>SUM(O126+M126+Y126+Q126+S126+AA126+W126+U126+AC126+AG126+AE126+AI126+AK126+AO126+BK126+BQ126+AM126+AY126+BA126+CC126+CE126+CA126+CG126+CI126+BU126+BW126+AQ126+AS126+AU126+AW126+BM126+BO126+BS126+BC126+BE126+BG126+BI126+BY126+CK126+CM126+CO126+CQ126+CS126)</f>
        <v>415814.78399999999</v>
      </c>
    </row>
    <row r="127" spans="1:99" s="46" customFormat="1" x14ac:dyDescent="0.25">
      <c r="A127" s="36">
        <v>27</v>
      </c>
      <c r="B127" s="36"/>
      <c r="C127" s="37" t="s">
        <v>226</v>
      </c>
      <c r="D127" s="50">
        <v>11480</v>
      </c>
      <c r="E127" s="103">
        <v>0.74</v>
      </c>
      <c r="F127" s="39">
        <v>1</v>
      </c>
      <c r="G127" s="88"/>
      <c r="H127" s="104">
        <v>1.4</v>
      </c>
      <c r="I127" s="104">
        <v>1.68</v>
      </c>
      <c r="J127" s="104">
        <v>2.23</v>
      </c>
      <c r="K127" s="99">
        <v>2.57</v>
      </c>
      <c r="L127" s="105">
        <f>L128</f>
        <v>0</v>
      </c>
      <c r="M127" s="106">
        <f>M128</f>
        <v>0</v>
      </c>
      <c r="N127" s="106">
        <f>N128</f>
        <v>0</v>
      </c>
      <c r="O127" s="106">
        <f t="shared" ref="O127:CI127" si="436">O128</f>
        <v>0</v>
      </c>
      <c r="P127" s="106">
        <f t="shared" si="436"/>
        <v>0</v>
      </c>
      <c r="Q127" s="106">
        <f t="shared" si="436"/>
        <v>0</v>
      </c>
      <c r="R127" s="105">
        <f t="shared" si="436"/>
        <v>0</v>
      </c>
      <c r="S127" s="106">
        <f t="shared" si="436"/>
        <v>0</v>
      </c>
      <c r="T127" s="106">
        <f t="shared" si="436"/>
        <v>0</v>
      </c>
      <c r="U127" s="106">
        <f t="shared" si="436"/>
        <v>0</v>
      </c>
      <c r="V127" s="105">
        <f t="shared" si="436"/>
        <v>0</v>
      </c>
      <c r="W127" s="105">
        <f t="shared" si="436"/>
        <v>0</v>
      </c>
      <c r="X127" s="106">
        <f t="shared" si="436"/>
        <v>0</v>
      </c>
      <c r="Y127" s="106">
        <f t="shared" si="436"/>
        <v>0</v>
      </c>
      <c r="Z127" s="105">
        <f t="shared" si="436"/>
        <v>0</v>
      </c>
      <c r="AA127" s="106">
        <f t="shared" si="436"/>
        <v>0</v>
      </c>
      <c r="AB127" s="106">
        <f t="shared" si="436"/>
        <v>0</v>
      </c>
      <c r="AC127" s="106">
        <f t="shared" si="436"/>
        <v>0</v>
      </c>
      <c r="AD127" s="106">
        <f>AD128</f>
        <v>3</v>
      </c>
      <c r="AE127" s="106">
        <f>AE128</f>
        <v>35679.839999999997</v>
      </c>
      <c r="AF127" s="105">
        <f t="shared" ref="AF127" si="437">AF128</f>
        <v>0</v>
      </c>
      <c r="AG127" s="106">
        <f t="shared" si="436"/>
        <v>0</v>
      </c>
      <c r="AH127" s="105">
        <f t="shared" si="436"/>
        <v>0</v>
      </c>
      <c r="AI127" s="106">
        <f t="shared" si="436"/>
        <v>0</v>
      </c>
      <c r="AJ127" s="105">
        <v>0</v>
      </c>
      <c r="AK127" s="106">
        <f t="shared" si="436"/>
        <v>0</v>
      </c>
      <c r="AL127" s="105">
        <f>AL128</f>
        <v>0</v>
      </c>
      <c r="AM127" s="105">
        <f>AM128</f>
        <v>0</v>
      </c>
      <c r="AN127" s="106">
        <f t="shared" si="436"/>
        <v>0</v>
      </c>
      <c r="AO127" s="106">
        <f t="shared" si="436"/>
        <v>0</v>
      </c>
      <c r="AP127" s="106">
        <f t="shared" si="436"/>
        <v>0</v>
      </c>
      <c r="AQ127" s="106">
        <f t="shared" si="436"/>
        <v>0</v>
      </c>
      <c r="AR127" s="106">
        <f t="shared" si="436"/>
        <v>0</v>
      </c>
      <c r="AS127" s="106">
        <f t="shared" si="436"/>
        <v>0</v>
      </c>
      <c r="AT127" s="106">
        <f t="shared" si="436"/>
        <v>0</v>
      </c>
      <c r="AU127" s="106">
        <f t="shared" si="436"/>
        <v>0</v>
      </c>
      <c r="AV127" s="106">
        <f t="shared" si="436"/>
        <v>0</v>
      </c>
      <c r="AW127" s="106">
        <f t="shared" si="436"/>
        <v>0</v>
      </c>
      <c r="AX127" s="105">
        <f t="shared" si="436"/>
        <v>0</v>
      </c>
      <c r="AY127" s="106">
        <f t="shared" si="436"/>
        <v>0</v>
      </c>
      <c r="AZ127" s="106">
        <f t="shared" si="436"/>
        <v>0</v>
      </c>
      <c r="BA127" s="106">
        <f t="shared" si="436"/>
        <v>0</v>
      </c>
      <c r="BB127" s="106">
        <f t="shared" si="436"/>
        <v>0</v>
      </c>
      <c r="BC127" s="106">
        <f t="shared" si="436"/>
        <v>0</v>
      </c>
      <c r="BD127" s="106">
        <f t="shared" si="436"/>
        <v>0</v>
      </c>
      <c r="BE127" s="106">
        <f t="shared" si="436"/>
        <v>0</v>
      </c>
      <c r="BF127" s="106">
        <f t="shared" si="436"/>
        <v>0</v>
      </c>
      <c r="BG127" s="106">
        <f t="shared" si="436"/>
        <v>0</v>
      </c>
      <c r="BH127" s="106">
        <f t="shared" si="436"/>
        <v>0</v>
      </c>
      <c r="BI127" s="106">
        <f t="shared" si="436"/>
        <v>0</v>
      </c>
      <c r="BJ127" s="106">
        <f t="shared" si="436"/>
        <v>0</v>
      </c>
      <c r="BK127" s="106">
        <f t="shared" si="436"/>
        <v>0</v>
      </c>
      <c r="BL127" s="105">
        <f>BL128</f>
        <v>0</v>
      </c>
      <c r="BM127" s="106">
        <f>BM128</f>
        <v>0</v>
      </c>
      <c r="BN127" s="106">
        <f>BN128</f>
        <v>0</v>
      </c>
      <c r="BO127" s="106">
        <f>BO128</f>
        <v>0</v>
      </c>
      <c r="BP127" s="106">
        <f t="shared" si="436"/>
        <v>0</v>
      </c>
      <c r="BQ127" s="106">
        <f t="shared" si="436"/>
        <v>0</v>
      </c>
      <c r="BR127" s="105">
        <f t="shared" si="436"/>
        <v>0</v>
      </c>
      <c r="BS127" s="106">
        <f t="shared" si="436"/>
        <v>0</v>
      </c>
      <c r="BT127" s="106">
        <f t="shared" si="436"/>
        <v>0</v>
      </c>
      <c r="BU127" s="106">
        <f t="shared" si="436"/>
        <v>0</v>
      </c>
      <c r="BV127" s="105">
        <f t="shared" si="436"/>
        <v>0</v>
      </c>
      <c r="BW127" s="106">
        <f t="shared" si="436"/>
        <v>0</v>
      </c>
      <c r="BX127" s="105">
        <f t="shared" si="436"/>
        <v>0</v>
      </c>
      <c r="BY127" s="106">
        <f t="shared" si="436"/>
        <v>0</v>
      </c>
      <c r="BZ127" s="106">
        <f t="shared" si="436"/>
        <v>0</v>
      </c>
      <c r="CA127" s="106">
        <f t="shared" si="436"/>
        <v>0</v>
      </c>
      <c r="CB127" s="106">
        <f t="shared" si="436"/>
        <v>0</v>
      </c>
      <c r="CC127" s="106">
        <f t="shared" si="436"/>
        <v>0</v>
      </c>
      <c r="CD127" s="105">
        <f t="shared" si="436"/>
        <v>0</v>
      </c>
      <c r="CE127" s="106">
        <f t="shared" si="436"/>
        <v>0</v>
      </c>
      <c r="CF127" s="106">
        <f t="shared" si="436"/>
        <v>0</v>
      </c>
      <c r="CG127" s="106">
        <f t="shared" si="436"/>
        <v>0</v>
      </c>
      <c r="CH127" s="106">
        <f t="shared" si="436"/>
        <v>0</v>
      </c>
      <c r="CI127" s="106">
        <f t="shared" si="436"/>
        <v>0</v>
      </c>
      <c r="CJ127" s="105">
        <f t="shared" ref="CJ127:CU127" si="438">CJ128</f>
        <v>2</v>
      </c>
      <c r="CK127" s="106">
        <f t="shared" si="438"/>
        <v>28543.872000000003</v>
      </c>
      <c r="CL127" s="106">
        <f t="shared" si="438"/>
        <v>0</v>
      </c>
      <c r="CM127" s="106">
        <f t="shared" si="438"/>
        <v>0</v>
      </c>
      <c r="CN127" s="105">
        <v>0</v>
      </c>
      <c r="CO127" s="106">
        <f t="shared" si="438"/>
        <v>0</v>
      </c>
      <c r="CP127" s="105">
        <f t="shared" si="438"/>
        <v>0</v>
      </c>
      <c r="CQ127" s="106">
        <f t="shared" si="438"/>
        <v>0</v>
      </c>
      <c r="CR127" s="106">
        <f t="shared" si="438"/>
        <v>0</v>
      </c>
      <c r="CS127" s="106">
        <f t="shared" si="438"/>
        <v>0</v>
      </c>
      <c r="CT127" s="106">
        <f t="shared" si="438"/>
        <v>5</v>
      </c>
      <c r="CU127" s="106">
        <f t="shared" si="438"/>
        <v>64223.712</v>
      </c>
    </row>
    <row r="128" spans="1:99" s="1" customFormat="1" ht="30" x14ac:dyDescent="0.25">
      <c r="A128" s="35"/>
      <c r="B128" s="35">
        <v>84</v>
      </c>
      <c r="C128" s="79" t="s">
        <v>227</v>
      </c>
      <c r="D128" s="50">
        <v>11480</v>
      </c>
      <c r="E128" s="94">
        <v>0.74</v>
      </c>
      <c r="F128" s="52">
        <v>1</v>
      </c>
      <c r="G128" s="53"/>
      <c r="H128" s="50">
        <v>1.4</v>
      </c>
      <c r="I128" s="50">
        <v>1.68</v>
      </c>
      <c r="J128" s="50">
        <v>2.23</v>
      </c>
      <c r="K128" s="54">
        <v>2.57</v>
      </c>
      <c r="L128" s="55"/>
      <c r="M128" s="56">
        <f>SUM(L128*$D128*$E128*$F128*$H128*$M$11)</f>
        <v>0</v>
      </c>
      <c r="N128" s="57"/>
      <c r="O128" s="56">
        <f t="shared" si="312"/>
        <v>0</v>
      </c>
      <c r="P128" s="57"/>
      <c r="Q128" s="56">
        <f>SUM(P128*$D128*$E128*$F128*$H128*$Q$11)</f>
        <v>0</v>
      </c>
      <c r="R128" s="55"/>
      <c r="S128" s="56">
        <f>SUM(R128*$D128*$E128*$F128*$H128*$S$11)</f>
        <v>0</v>
      </c>
      <c r="T128" s="57"/>
      <c r="U128" s="56">
        <f>SUM(T128*$D128*$E128*$F128*$H128*$U$11)</f>
        <v>0</v>
      </c>
      <c r="V128" s="55"/>
      <c r="W128" s="58">
        <f>SUM(V128*$D128*$E128*$F128*$H128*$W$11)</f>
        <v>0</v>
      </c>
      <c r="X128" s="59"/>
      <c r="Y128" s="56">
        <f t="shared" si="313"/>
        <v>0</v>
      </c>
      <c r="Z128" s="55"/>
      <c r="AA128" s="56">
        <f>SUM(Z128*$D128*$E128*$F128*$H128*$AA$11)</f>
        <v>0</v>
      </c>
      <c r="AB128" s="57"/>
      <c r="AC128" s="56">
        <f>SUM(AB128*$D128*$E128*$F128*$H128*$AC$11)</f>
        <v>0</v>
      </c>
      <c r="AD128" s="57">
        <v>3</v>
      </c>
      <c r="AE128" s="56">
        <f>SUM(AD128*$D128*$E128*$F128*$H128*$AE$11)</f>
        <v>35679.839999999997</v>
      </c>
      <c r="AF128" s="55"/>
      <c r="AG128" s="56">
        <f>AF128*$D128*$E128*$F128*$I128*$AG$11</f>
        <v>0</v>
      </c>
      <c r="AH128" s="55"/>
      <c r="AI128" s="56">
        <f>AH128*$D128*$E128*$F128*$I128*$AI$11</f>
        <v>0</v>
      </c>
      <c r="AJ128" s="61"/>
      <c r="AK128" s="56">
        <f>SUM(AJ128*$D128*$E128*$F128*$H128*$AK$11)</f>
        <v>0</v>
      </c>
      <c r="AL128" s="55"/>
      <c r="AM128" s="58">
        <f>SUM(AL128*$D128*$E128*$F128*$H128*$AM$11)</f>
        <v>0</v>
      </c>
      <c r="AN128" s="57"/>
      <c r="AO128" s="56">
        <f>SUM(AN128*$D128*$E128*$F128*$H128*$AO$11)</f>
        <v>0</v>
      </c>
      <c r="AP128" s="57"/>
      <c r="AQ128" s="56">
        <f>SUM(AP128*$D128*$E128*$F128*$H128*$AQ$11)</f>
        <v>0</v>
      </c>
      <c r="AR128" s="57"/>
      <c r="AS128" s="56">
        <f>SUM(AR128*$D128*$E128*$F128*$H128*$AS$11)</f>
        <v>0</v>
      </c>
      <c r="AT128" s="57"/>
      <c r="AU128" s="56">
        <f>SUM(AT128*$D128*$E128*$F128*$H128*$AU$11)</f>
        <v>0</v>
      </c>
      <c r="AV128" s="57"/>
      <c r="AW128" s="56">
        <f>SUM(AV128*$D128*$E128*$F128*$H128*$AW$11)</f>
        <v>0</v>
      </c>
      <c r="AX128" s="55"/>
      <c r="AY128" s="56">
        <f>SUM(AX128*$D128*$E128*$F128*$H128*$AY$11)</f>
        <v>0</v>
      </c>
      <c r="AZ128" s="57"/>
      <c r="BA128" s="56">
        <f>SUM(AZ128*$D128*$E128*$F128*$H128*$BA$11)</f>
        <v>0</v>
      </c>
      <c r="BB128" s="57"/>
      <c r="BC128" s="56">
        <f>SUM(BB128*$D128*$E128*$F128*$H128*$BC$11)</f>
        <v>0</v>
      </c>
      <c r="BD128" s="57"/>
      <c r="BE128" s="56">
        <f>SUM(BD128*$D128*$E128*$F128*$H128*$BE$11)</f>
        <v>0</v>
      </c>
      <c r="BF128" s="57"/>
      <c r="BG128" s="56">
        <f>SUM(BF128*$D128*$E128*$F128*$H128*$BG$11)</f>
        <v>0</v>
      </c>
      <c r="BH128" s="57"/>
      <c r="BI128" s="56">
        <f>SUM(BH128*$D128*$E128*$F128*$H128*$BI$11)</f>
        <v>0</v>
      </c>
      <c r="BJ128" s="57"/>
      <c r="BK128" s="56">
        <f>BJ128*$D128*$E128*$F128*$I128*$BK$11</f>
        <v>0</v>
      </c>
      <c r="BL128" s="55"/>
      <c r="BM128" s="56">
        <f>BL128*$D128*$E128*$F128*$I128*$BM$11</f>
        <v>0</v>
      </c>
      <c r="BN128" s="114"/>
      <c r="BO128" s="56">
        <f>BN128*$D128*$E128*$F128*$I128*$BO$11</f>
        <v>0</v>
      </c>
      <c r="BP128" s="57"/>
      <c r="BQ128" s="56">
        <f>BP128*$D128*$E128*$F128*$I128*$BQ$11</f>
        <v>0</v>
      </c>
      <c r="BR128" s="55"/>
      <c r="BS128" s="56">
        <f>BR128*$D128*$E128*$F128*$I128*$BS$11</f>
        <v>0</v>
      </c>
      <c r="BT128" s="55"/>
      <c r="BU128" s="56">
        <f>BT128*$D128*$E128*$F128*$I128*$BU$11</f>
        <v>0</v>
      </c>
      <c r="BV128" s="55"/>
      <c r="BW128" s="56">
        <f>BV128*$D128*$E128*$F128*$I128*$BW$11</f>
        <v>0</v>
      </c>
      <c r="BX128" s="55"/>
      <c r="BY128" s="56">
        <f>BX128*$D128*$E128*$F128*$I128*$BY$11</f>
        <v>0</v>
      </c>
      <c r="BZ128" s="63"/>
      <c r="CA128" s="56">
        <f>BZ128*$D128*$E128*$F128*$I128*$CA$11</f>
        <v>0</v>
      </c>
      <c r="CB128" s="57"/>
      <c r="CC128" s="56">
        <f>CB128*$D128*$E128*$F128*$I128*$CC$11</f>
        <v>0</v>
      </c>
      <c r="CD128" s="55"/>
      <c r="CE128" s="56">
        <f>CD128*$D128*$E128*$F128*$I128*$CE$11</f>
        <v>0</v>
      </c>
      <c r="CF128" s="57"/>
      <c r="CG128" s="56">
        <f>CF128*$D128*$E128*$F128*$I128*$CG$11</f>
        <v>0</v>
      </c>
      <c r="CH128" s="57"/>
      <c r="CI128" s="56">
        <f>CH128*$D128*$E128*$F128*$I128*$CI$11</f>
        <v>0</v>
      </c>
      <c r="CJ128" s="55">
        <v>2</v>
      </c>
      <c r="CK128" s="56">
        <f>CJ128*$D128*$E128*$F128*$I128*$CK$11</f>
        <v>28543.872000000003</v>
      </c>
      <c r="CL128" s="57"/>
      <c r="CM128" s="56">
        <f>CL128*$D128*$E128*$F128*$I128*$CM$11</f>
        <v>0</v>
      </c>
      <c r="CN128" s="55"/>
      <c r="CO128" s="56">
        <f>CN128*$D128*$E128*$F128*$J128*$CO$11</f>
        <v>0</v>
      </c>
      <c r="CP128" s="55"/>
      <c r="CQ128" s="56">
        <f>CP128*$D128*$E128*$F128*$K128*$CQ$11</f>
        <v>0</v>
      </c>
      <c r="CR128" s="56"/>
      <c r="CS128" s="56">
        <f>CR128*D128*E128*F128</f>
        <v>0</v>
      </c>
      <c r="CT128" s="64">
        <f>SUM(N128+L128+X128+P128+R128+Z128+V128+T128+AB128+AF128+AD128+AH128+AJ128+AN128+BJ128+BP128+AL128+AX128+AZ128+CB128+CD128+BZ128+CF128+CH128+BT128+BV128+AP128+AR128+AT128+AV128+BL128+BN128+BR128+BB128+BD128+BF128+BH128+BX128+CJ128+CL128+CN128+CP128+CR128)</f>
        <v>5</v>
      </c>
      <c r="CU128" s="64">
        <f>SUM(O128+M128+Y128+Q128+S128+AA128+W128+U128+AC128+AG128+AE128+AI128+AK128+AO128+BK128+BQ128+AM128+AY128+BA128+CC128+CE128+CA128+CG128+CI128+BU128+BW128+AQ128+AS128+AU128+AW128+BM128+BO128+BS128+BC128+BE128+BG128+BI128+BY128+CK128+CM128+CO128+CQ128+CS128)</f>
        <v>64223.712</v>
      </c>
    </row>
    <row r="129" spans="1:99" s="109" customFormat="1" x14ac:dyDescent="0.25">
      <c r="A129" s="107">
        <v>28</v>
      </c>
      <c r="B129" s="107"/>
      <c r="C129" s="37" t="s">
        <v>228</v>
      </c>
      <c r="D129" s="50">
        <v>11480</v>
      </c>
      <c r="E129" s="103">
        <v>1.32</v>
      </c>
      <c r="F129" s="39">
        <v>1</v>
      </c>
      <c r="G129" s="88"/>
      <c r="H129" s="104">
        <v>1.4</v>
      </c>
      <c r="I129" s="104">
        <v>1.68</v>
      </c>
      <c r="J129" s="104">
        <v>2.23</v>
      </c>
      <c r="K129" s="99">
        <v>2.57</v>
      </c>
      <c r="L129" s="105">
        <f>L130</f>
        <v>0</v>
      </c>
      <c r="M129" s="106">
        <f>M130</f>
        <v>0</v>
      </c>
      <c r="N129" s="106">
        <f>N130</f>
        <v>0</v>
      </c>
      <c r="O129" s="106">
        <f t="shared" ref="O129:CI129" si="439">O130</f>
        <v>0</v>
      </c>
      <c r="P129" s="106">
        <f t="shared" si="439"/>
        <v>0</v>
      </c>
      <c r="Q129" s="106">
        <f t="shared" si="439"/>
        <v>0</v>
      </c>
      <c r="R129" s="105">
        <f t="shared" si="439"/>
        <v>0</v>
      </c>
      <c r="S129" s="106">
        <f t="shared" si="439"/>
        <v>0</v>
      </c>
      <c r="T129" s="106">
        <f t="shared" si="439"/>
        <v>0</v>
      </c>
      <c r="U129" s="106">
        <f t="shared" si="439"/>
        <v>0</v>
      </c>
      <c r="V129" s="105">
        <f t="shared" si="439"/>
        <v>0</v>
      </c>
      <c r="W129" s="105">
        <f t="shared" si="439"/>
        <v>0</v>
      </c>
      <c r="X129" s="106">
        <f t="shared" si="439"/>
        <v>0</v>
      </c>
      <c r="Y129" s="106">
        <f t="shared" si="439"/>
        <v>0</v>
      </c>
      <c r="Z129" s="105">
        <f t="shared" si="439"/>
        <v>0</v>
      </c>
      <c r="AA129" s="106">
        <f t="shared" si="439"/>
        <v>0</v>
      </c>
      <c r="AB129" s="106">
        <f t="shared" si="439"/>
        <v>0</v>
      </c>
      <c r="AC129" s="106">
        <f t="shared" si="439"/>
        <v>0</v>
      </c>
      <c r="AD129" s="106">
        <f>AD130</f>
        <v>0</v>
      </c>
      <c r="AE129" s="106">
        <f>AE130</f>
        <v>0</v>
      </c>
      <c r="AF129" s="105">
        <f t="shared" ref="AF129" si="440">AF130</f>
        <v>0</v>
      </c>
      <c r="AG129" s="106">
        <f t="shared" si="439"/>
        <v>0</v>
      </c>
      <c r="AH129" s="105">
        <f t="shared" si="439"/>
        <v>0</v>
      </c>
      <c r="AI129" s="106">
        <f t="shared" si="439"/>
        <v>0</v>
      </c>
      <c r="AJ129" s="105">
        <v>0</v>
      </c>
      <c r="AK129" s="106">
        <f t="shared" si="439"/>
        <v>0</v>
      </c>
      <c r="AL129" s="105">
        <f>AL130</f>
        <v>0</v>
      </c>
      <c r="AM129" s="105">
        <f>AM130</f>
        <v>0</v>
      </c>
      <c r="AN129" s="106">
        <f t="shared" si="439"/>
        <v>0</v>
      </c>
      <c r="AO129" s="106">
        <f t="shared" si="439"/>
        <v>0</v>
      </c>
      <c r="AP129" s="106">
        <f t="shared" si="439"/>
        <v>0</v>
      </c>
      <c r="AQ129" s="106">
        <f t="shared" si="439"/>
        <v>0</v>
      </c>
      <c r="AR129" s="106">
        <f t="shared" si="439"/>
        <v>0</v>
      </c>
      <c r="AS129" s="106">
        <f t="shared" si="439"/>
        <v>0</v>
      </c>
      <c r="AT129" s="106">
        <f t="shared" si="439"/>
        <v>0</v>
      </c>
      <c r="AU129" s="106">
        <f t="shared" si="439"/>
        <v>0</v>
      </c>
      <c r="AV129" s="106">
        <f t="shared" si="439"/>
        <v>0</v>
      </c>
      <c r="AW129" s="106">
        <f t="shared" si="439"/>
        <v>0</v>
      </c>
      <c r="AX129" s="105">
        <f t="shared" si="439"/>
        <v>0</v>
      </c>
      <c r="AY129" s="106">
        <f t="shared" si="439"/>
        <v>0</v>
      </c>
      <c r="AZ129" s="106">
        <f t="shared" si="439"/>
        <v>0</v>
      </c>
      <c r="BA129" s="106">
        <f t="shared" si="439"/>
        <v>0</v>
      </c>
      <c r="BB129" s="106">
        <f t="shared" si="439"/>
        <v>0</v>
      </c>
      <c r="BC129" s="106">
        <f t="shared" si="439"/>
        <v>0</v>
      </c>
      <c r="BD129" s="106">
        <f t="shared" si="439"/>
        <v>0</v>
      </c>
      <c r="BE129" s="106">
        <f t="shared" si="439"/>
        <v>0</v>
      </c>
      <c r="BF129" s="106">
        <f t="shared" si="439"/>
        <v>0</v>
      </c>
      <c r="BG129" s="106">
        <f t="shared" si="439"/>
        <v>0</v>
      </c>
      <c r="BH129" s="106">
        <f t="shared" si="439"/>
        <v>0</v>
      </c>
      <c r="BI129" s="106">
        <f t="shared" si="439"/>
        <v>0</v>
      </c>
      <c r="BJ129" s="106">
        <f t="shared" si="439"/>
        <v>0</v>
      </c>
      <c r="BK129" s="106">
        <f t="shared" si="439"/>
        <v>0</v>
      </c>
      <c r="BL129" s="105">
        <f>BL130</f>
        <v>0</v>
      </c>
      <c r="BM129" s="106">
        <f>BM130</f>
        <v>0</v>
      </c>
      <c r="BN129" s="106">
        <f>BN130</f>
        <v>0</v>
      </c>
      <c r="BO129" s="106">
        <f>BO130</f>
        <v>0</v>
      </c>
      <c r="BP129" s="106">
        <f t="shared" si="439"/>
        <v>0</v>
      </c>
      <c r="BQ129" s="106">
        <f t="shared" si="439"/>
        <v>0</v>
      </c>
      <c r="BR129" s="105">
        <f t="shared" si="439"/>
        <v>0</v>
      </c>
      <c r="BS129" s="106">
        <f t="shared" si="439"/>
        <v>0</v>
      </c>
      <c r="BT129" s="106">
        <f t="shared" si="439"/>
        <v>0</v>
      </c>
      <c r="BU129" s="106">
        <f t="shared" si="439"/>
        <v>0</v>
      </c>
      <c r="BV129" s="105">
        <f t="shared" si="439"/>
        <v>0</v>
      </c>
      <c r="BW129" s="106">
        <f t="shared" si="439"/>
        <v>0</v>
      </c>
      <c r="BX129" s="105">
        <f t="shared" si="439"/>
        <v>0</v>
      </c>
      <c r="BY129" s="106">
        <f t="shared" si="439"/>
        <v>0</v>
      </c>
      <c r="BZ129" s="106">
        <f t="shared" si="439"/>
        <v>0</v>
      </c>
      <c r="CA129" s="106">
        <f t="shared" si="439"/>
        <v>0</v>
      </c>
      <c r="CB129" s="106">
        <f t="shared" si="439"/>
        <v>0</v>
      </c>
      <c r="CC129" s="106">
        <f t="shared" si="439"/>
        <v>0</v>
      </c>
      <c r="CD129" s="105">
        <f t="shared" si="439"/>
        <v>0</v>
      </c>
      <c r="CE129" s="106">
        <f t="shared" si="439"/>
        <v>0</v>
      </c>
      <c r="CF129" s="106">
        <f t="shared" si="439"/>
        <v>0</v>
      </c>
      <c r="CG129" s="106">
        <f t="shared" si="439"/>
        <v>0</v>
      </c>
      <c r="CH129" s="106">
        <f t="shared" si="439"/>
        <v>0</v>
      </c>
      <c r="CI129" s="106">
        <f t="shared" si="439"/>
        <v>0</v>
      </c>
      <c r="CJ129" s="105">
        <f t="shared" ref="CJ129:CU129" si="441">CJ130</f>
        <v>0</v>
      </c>
      <c r="CK129" s="106">
        <f t="shared" si="441"/>
        <v>0</v>
      </c>
      <c r="CL129" s="106">
        <f t="shared" si="441"/>
        <v>0</v>
      </c>
      <c r="CM129" s="106">
        <f t="shared" si="441"/>
        <v>0</v>
      </c>
      <c r="CN129" s="105">
        <v>0</v>
      </c>
      <c r="CO129" s="106">
        <f t="shared" si="441"/>
        <v>0</v>
      </c>
      <c r="CP129" s="105">
        <f t="shared" si="441"/>
        <v>0</v>
      </c>
      <c r="CQ129" s="106">
        <f t="shared" si="441"/>
        <v>0</v>
      </c>
      <c r="CR129" s="106">
        <f t="shared" si="441"/>
        <v>0</v>
      </c>
      <c r="CS129" s="106">
        <f t="shared" si="441"/>
        <v>0</v>
      </c>
      <c r="CT129" s="106">
        <f t="shared" si="441"/>
        <v>0</v>
      </c>
      <c r="CU129" s="106">
        <f t="shared" si="441"/>
        <v>0</v>
      </c>
    </row>
    <row r="130" spans="1:99" s="1" customFormat="1" ht="45" x14ac:dyDescent="0.25">
      <c r="A130" s="35"/>
      <c r="B130" s="35">
        <v>85</v>
      </c>
      <c r="C130" s="49" t="s">
        <v>229</v>
      </c>
      <c r="D130" s="50">
        <v>11480</v>
      </c>
      <c r="E130" s="51">
        <v>1.32</v>
      </c>
      <c r="F130" s="52">
        <v>1</v>
      </c>
      <c r="G130" s="53"/>
      <c r="H130" s="50">
        <v>1.4</v>
      </c>
      <c r="I130" s="50">
        <v>1.68</v>
      </c>
      <c r="J130" s="50">
        <v>2.23</v>
      </c>
      <c r="K130" s="54">
        <v>2.57</v>
      </c>
      <c r="L130" s="55">
        <v>0</v>
      </c>
      <c r="M130" s="56">
        <f>SUM(L130*$D130*$E130*$F130*$H130*$M$11)</f>
        <v>0</v>
      </c>
      <c r="N130" s="57">
        <v>0</v>
      </c>
      <c r="O130" s="56">
        <f t="shared" si="312"/>
        <v>0</v>
      </c>
      <c r="P130" s="57">
        <v>0</v>
      </c>
      <c r="Q130" s="56">
        <f>SUM(P130*$D130*$E130*$F130*$H130*$Q$11)</f>
        <v>0</v>
      </c>
      <c r="R130" s="55">
        <v>0</v>
      </c>
      <c r="S130" s="56">
        <f>SUM(R130*$D130*$E130*$F130*$H130*$S$11)</f>
        <v>0</v>
      </c>
      <c r="T130" s="57">
        <v>0</v>
      </c>
      <c r="U130" s="56">
        <f>SUM(T130*$D130*$E130*$F130*$H130*$U$11)</f>
        <v>0</v>
      </c>
      <c r="V130" s="55"/>
      <c r="W130" s="58">
        <f>SUM(V130*$D130*$E130*$F130*$H130*$W$11)</f>
        <v>0</v>
      </c>
      <c r="X130" s="59"/>
      <c r="Y130" s="56">
        <f t="shared" si="313"/>
        <v>0</v>
      </c>
      <c r="Z130" s="55">
        <v>0</v>
      </c>
      <c r="AA130" s="56">
        <f>SUM(Z130*$D130*$E130*$F130*$H130*$AA$11)</f>
        <v>0</v>
      </c>
      <c r="AB130" s="57">
        <v>0</v>
      </c>
      <c r="AC130" s="56">
        <f>SUM(AB130*$D130*$E130*$F130*$H130*$AC$11)</f>
        <v>0</v>
      </c>
      <c r="AD130" s="57">
        <v>0</v>
      </c>
      <c r="AE130" s="56">
        <f>SUM(AD130*$D130*$E130*$F130*$H130*$AE$11)</f>
        <v>0</v>
      </c>
      <c r="AF130" s="55">
        <v>0</v>
      </c>
      <c r="AG130" s="56">
        <f>AF130*$D130*$E130*$F130*$I130*$AG$11</f>
        <v>0</v>
      </c>
      <c r="AH130" s="55">
        <v>0</v>
      </c>
      <c r="AI130" s="56">
        <f>AH130*$D130*$E130*$F130*$I130*$AI$11</f>
        <v>0</v>
      </c>
      <c r="AJ130" s="61"/>
      <c r="AK130" s="56">
        <f>SUM(AJ130*$D130*$E130*$F130*$H130*$AK$11)</f>
        <v>0</v>
      </c>
      <c r="AL130" s="55"/>
      <c r="AM130" s="58">
        <f>SUM(AL130*$D130*$E130*$F130*$H130*$AM$11)</f>
        <v>0</v>
      </c>
      <c r="AN130" s="57">
        <v>0</v>
      </c>
      <c r="AO130" s="56">
        <f>SUM(AN130*$D130*$E130*$F130*$H130*$AO$11)</f>
        <v>0</v>
      </c>
      <c r="AP130" s="57">
        <v>0</v>
      </c>
      <c r="AQ130" s="56">
        <f>SUM(AP130*$D130*$E130*$F130*$H130*$AQ$11)</f>
        <v>0</v>
      </c>
      <c r="AR130" s="57"/>
      <c r="AS130" s="56">
        <f>SUM(AR130*$D130*$E130*$F130*$H130*$AS$11)</f>
        <v>0</v>
      </c>
      <c r="AT130" s="57"/>
      <c r="AU130" s="56">
        <f>SUM(AT130*$D130*$E130*$F130*$H130*$AU$11)</f>
        <v>0</v>
      </c>
      <c r="AV130" s="57"/>
      <c r="AW130" s="56">
        <f>SUM(AV130*$D130*$E130*$F130*$H130*$AW$11)</f>
        <v>0</v>
      </c>
      <c r="AX130" s="55">
        <v>0</v>
      </c>
      <c r="AY130" s="56">
        <f>SUM(AX130*$D130*$E130*$F130*$H130*$AY$11)</f>
        <v>0</v>
      </c>
      <c r="AZ130" s="57">
        <v>0</v>
      </c>
      <c r="BA130" s="56">
        <f>SUM(AZ130*$D130*$E130*$F130*$H130*$BA$11)</f>
        <v>0</v>
      </c>
      <c r="BB130" s="57">
        <v>0</v>
      </c>
      <c r="BC130" s="56">
        <f>SUM(BB130*$D130*$E130*$F130*$H130*$BC$11)</f>
        <v>0</v>
      </c>
      <c r="BD130" s="57">
        <v>0</v>
      </c>
      <c r="BE130" s="56">
        <f>SUM(BD130*$D130*$E130*$F130*$H130*$BE$11)</f>
        <v>0</v>
      </c>
      <c r="BF130" s="57">
        <v>0</v>
      </c>
      <c r="BG130" s="56">
        <f>SUM(BF130*$D130*$E130*$F130*$H130*$BG$11)</f>
        <v>0</v>
      </c>
      <c r="BH130" s="57"/>
      <c r="BI130" s="56">
        <f>SUM(BH130*$D130*$E130*$F130*$H130*$BI$11)</f>
        <v>0</v>
      </c>
      <c r="BJ130" s="57">
        <v>0</v>
      </c>
      <c r="BK130" s="56">
        <f>BJ130*$D130*$E130*$F130*$I130*$BK$11</f>
        <v>0</v>
      </c>
      <c r="BL130" s="55">
        <v>0</v>
      </c>
      <c r="BM130" s="56">
        <f>BL130*$D130*$E130*$F130*$I130*$BM$11</f>
        <v>0</v>
      </c>
      <c r="BN130" s="114">
        <v>0</v>
      </c>
      <c r="BO130" s="56">
        <f>BN130*$D130*$E130*$F130*$I130*$BO$11</f>
        <v>0</v>
      </c>
      <c r="BP130" s="57">
        <v>0</v>
      </c>
      <c r="BQ130" s="56">
        <f>BP130*$D130*$E130*$F130*$I130*$BQ$11</f>
        <v>0</v>
      </c>
      <c r="BR130" s="55">
        <v>0</v>
      </c>
      <c r="BS130" s="56">
        <f>BR130*$D130*$E130*$F130*$I130*$BS$11</f>
        <v>0</v>
      </c>
      <c r="BT130" s="55">
        <v>0</v>
      </c>
      <c r="BU130" s="56">
        <f>BT130*$D130*$E130*$F130*$I130*$BU$11</f>
        <v>0</v>
      </c>
      <c r="BV130" s="55">
        <v>0</v>
      </c>
      <c r="BW130" s="56">
        <f>BV130*$D130*$E130*$F130*$I130*$BW$11</f>
        <v>0</v>
      </c>
      <c r="BX130" s="55"/>
      <c r="BY130" s="56">
        <f>BX130*$D130*$E130*$F130*$I130*$BY$11</f>
        <v>0</v>
      </c>
      <c r="BZ130" s="57">
        <v>0</v>
      </c>
      <c r="CA130" s="56">
        <f>BZ130*$D130*$E130*$F130*$I130*$CA$11</f>
        <v>0</v>
      </c>
      <c r="CB130" s="57">
        <v>0</v>
      </c>
      <c r="CC130" s="56">
        <f>CB130*$D130*$E130*$F130*$I130*$CC$11</f>
        <v>0</v>
      </c>
      <c r="CD130" s="55">
        <v>0</v>
      </c>
      <c r="CE130" s="56">
        <f>CD130*$D130*$E130*$F130*$I130*$CE$11</f>
        <v>0</v>
      </c>
      <c r="CF130" s="57">
        <v>0</v>
      </c>
      <c r="CG130" s="56">
        <f>CF130*$D130*$E130*$F130*$I130*$CG$11</f>
        <v>0</v>
      </c>
      <c r="CH130" s="57"/>
      <c r="CI130" s="56">
        <f>CH130*$D130*$E130*$F130*$I130*$CI$11</f>
        <v>0</v>
      </c>
      <c r="CJ130" s="55"/>
      <c r="CK130" s="56">
        <f>CJ130*$D130*$E130*$F130*$I130*$CK$11</f>
        <v>0</v>
      </c>
      <c r="CL130" s="57">
        <v>0</v>
      </c>
      <c r="CM130" s="56">
        <f>CL130*$D130*$E130*$F130*$I130*$CM$11</f>
        <v>0</v>
      </c>
      <c r="CN130" s="55">
        <v>0</v>
      </c>
      <c r="CO130" s="56">
        <f>CN130*$D130*$E130*$F130*$J130*$CO$11</f>
        <v>0</v>
      </c>
      <c r="CP130" s="55">
        <v>0</v>
      </c>
      <c r="CQ130" s="56">
        <f>CP130*$D130*$E130*$F130*$K130*$CQ$11</f>
        <v>0</v>
      </c>
      <c r="CR130" s="56"/>
      <c r="CS130" s="56">
        <f>CR130*D130*E130*F130</f>
        <v>0</v>
      </c>
      <c r="CT130" s="64">
        <f>SUM(N130+L130+X130+P130+R130+Z130+V130+T130+AB130+AF130+AD130+AH130+AJ130+AN130+BJ130+BP130+AL130+AX130+AZ130+CB130+CD130+BZ130+CF130+CH130+BT130+BV130+AP130+AR130+AT130+AV130+BL130+BN130+BR130+BB130+BD130+BF130+BH130+BX130+CJ130+CL130+CN130+CP130+CR130)</f>
        <v>0</v>
      </c>
      <c r="CU130" s="64">
        <f>SUM(O130+M130+Y130+Q130+S130+AA130+W130+U130+AC130+AG130+AE130+AI130+AK130+AO130+BK130+BQ130+AM130+AY130+BA130+CC130+CE130+CA130+CG130+CI130+BU130+BW130+AQ130+AS130+AU130+AW130+BM130+BO130+BS130+BC130+BE130+BG130+BI130+BY130+CK130+CM130+CO130+CQ130+CS130)</f>
        <v>0</v>
      </c>
    </row>
    <row r="131" spans="1:99" s="46" customFormat="1" x14ac:dyDescent="0.25">
      <c r="A131" s="36">
        <v>29</v>
      </c>
      <c r="B131" s="36"/>
      <c r="C131" s="37" t="s">
        <v>230</v>
      </c>
      <c r="D131" s="50">
        <v>11480</v>
      </c>
      <c r="E131" s="103">
        <v>1.25</v>
      </c>
      <c r="F131" s="39">
        <v>1</v>
      </c>
      <c r="G131" s="88"/>
      <c r="H131" s="104">
        <v>1.4</v>
      </c>
      <c r="I131" s="104">
        <v>1.68</v>
      </c>
      <c r="J131" s="104">
        <v>2.23</v>
      </c>
      <c r="K131" s="99">
        <v>2.57</v>
      </c>
      <c r="L131" s="105">
        <f t="shared" ref="L131" si="442">SUM(L132:L135)</f>
        <v>66</v>
      </c>
      <c r="M131" s="106">
        <f>SUM(M132:M135)</f>
        <v>1113789.5999999999</v>
      </c>
      <c r="N131" s="106">
        <f t="shared" ref="N131:BR131" si="443">SUM(N132:N135)</f>
        <v>63</v>
      </c>
      <c r="O131" s="106">
        <f t="shared" si="443"/>
        <v>2116200.2399999998</v>
      </c>
      <c r="P131" s="106">
        <f t="shared" si="443"/>
        <v>212</v>
      </c>
      <c r="Q131" s="106">
        <f>SUM(Q132:Q135)</f>
        <v>4019767.92</v>
      </c>
      <c r="R131" s="105">
        <f t="shared" ref="R131" si="444">SUM(R132:R135)</f>
        <v>0</v>
      </c>
      <c r="S131" s="106">
        <f>SUM(S132:S135)</f>
        <v>0</v>
      </c>
      <c r="T131" s="106">
        <f t="shared" ref="T131" si="445">SUM(T132:T135)</f>
        <v>0</v>
      </c>
      <c r="U131" s="106">
        <f>SUM(U132:U135)</f>
        <v>0</v>
      </c>
      <c r="V131" s="105">
        <f t="shared" ref="V131" si="446">SUM(V132:V135)</f>
        <v>0</v>
      </c>
      <c r="W131" s="105">
        <f>SUM(W132:W135)</f>
        <v>0</v>
      </c>
      <c r="X131" s="106">
        <f t="shared" ref="X131" si="447">SUM(X132:X135)</f>
        <v>0</v>
      </c>
      <c r="Y131" s="106">
        <f t="shared" si="443"/>
        <v>0</v>
      </c>
      <c r="Z131" s="105">
        <f t="shared" si="443"/>
        <v>1</v>
      </c>
      <c r="AA131" s="106">
        <f t="shared" si="443"/>
        <v>16875.599999999999</v>
      </c>
      <c r="AB131" s="106">
        <f t="shared" si="443"/>
        <v>80</v>
      </c>
      <c r="AC131" s="106">
        <f t="shared" si="443"/>
        <v>1381388.4</v>
      </c>
      <c r="AD131" s="106">
        <f t="shared" si="443"/>
        <v>15</v>
      </c>
      <c r="AE131" s="106">
        <f>SUM(AE132:AE135)</f>
        <v>253133.99999999997</v>
      </c>
      <c r="AF131" s="105">
        <f t="shared" ref="AF131" si="448">SUM(AF132:AF135)</f>
        <v>0</v>
      </c>
      <c r="AG131" s="106">
        <f t="shared" si="443"/>
        <v>0</v>
      </c>
      <c r="AH131" s="105">
        <f t="shared" si="443"/>
        <v>110</v>
      </c>
      <c r="AI131" s="106">
        <f t="shared" si="443"/>
        <v>2227579.1999999997</v>
      </c>
      <c r="AJ131" s="105">
        <v>0</v>
      </c>
      <c r="AK131" s="106">
        <f t="shared" si="443"/>
        <v>0</v>
      </c>
      <c r="AL131" s="105">
        <f t="shared" si="443"/>
        <v>0</v>
      </c>
      <c r="AM131" s="105">
        <f>SUM(AM132:AM135)</f>
        <v>0</v>
      </c>
      <c r="AN131" s="106">
        <f t="shared" ref="AN131" si="449">SUM(AN132:AN135)</f>
        <v>0</v>
      </c>
      <c r="AO131" s="106">
        <f t="shared" si="443"/>
        <v>0</v>
      </c>
      <c r="AP131" s="106">
        <f t="shared" si="443"/>
        <v>0</v>
      </c>
      <c r="AQ131" s="106">
        <f>SUM(AQ132:AQ135)</f>
        <v>0</v>
      </c>
      <c r="AR131" s="106">
        <f t="shared" ref="AR131" si="450">SUM(AR132:AR135)</f>
        <v>0</v>
      </c>
      <c r="AS131" s="106">
        <f>SUM(AS132:AS135)</f>
        <v>0</v>
      </c>
      <c r="AT131" s="106">
        <f t="shared" ref="AT131" si="451">SUM(AT132:AT135)</f>
        <v>0</v>
      </c>
      <c r="AU131" s="106">
        <f>SUM(AU132:AU135)</f>
        <v>0</v>
      </c>
      <c r="AV131" s="106">
        <f t="shared" ref="AV131" si="452">SUM(AV132:AV135)</f>
        <v>3</v>
      </c>
      <c r="AW131" s="106">
        <f>SUM(AW132:AW135)</f>
        <v>50626.799999999996</v>
      </c>
      <c r="AX131" s="105">
        <f>SUM(AX132:AX135)</f>
        <v>22</v>
      </c>
      <c r="AY131" s="106">
        <f>SUM(AY132:AY135)</f>
        <v>371263.19999999995</v>
      </c>
      <c r="AZ131" s="106">
        <f>SUM(AZ132:AZ135)</f>
        <v>60</v>
      </c>
      <c r="BA131" s="106">
        <f>SUM(BA132:BA135)</f>
        <v>1012535.9999999999</v>
      </c>
      <c r="BB131" s="106">
        <f t="shared" ref="BB131" si="453">SUM(BB132:BB135)</f>
        <v>151</v>
      </c>
      <c r="BC131" s="106">
        <f>SUM(BC132:BC135)</f>
        <v>2548215.5999999996</v>
      </c>
      <c r="BD131" s="106">
        <f t="shared" ref="BD131" si="454">SUM(BD132:BD135)</f>
        <v>0</v>
      </c>
      <c r="BE131" s="106">
        <f>SUM(BE132:BE135)</f>
        <v>0</v>
      </c>
      <c r="BF131" s="106">
        <f t="shared" ref="BF131" si="455">SUM(BF132:BF135)</f>
        <v>0</v>
      </c>
      <c r="BG131" s="106">
        <f>SUM(BG132:BG135)</f>
        <v>0</v>
      </c>
      <c r="BH131" s="106">
        <f>SUM(BH132:BH135)</f>
        <v>41</v>
      </c>
      <c r="BI131" s="106">
        <f>SUM(BI132:BI135)</f>
        <v>691899.6</v>
      </c>
      <c r="BJ131" s="106">
        <f t="shared" ref="BJ131" si="456">SUM(BJ132:BJ135)</f>
        <v>5</v>
      </c>
      <c r="BK131" s="106">
        <f t="shared" si="443"/>
        <v>101253.59999999999</v>
      </c>
      <c r="BL131" s="105">
        <f t="shared" si="443"/>
        <v>0</v>
      </c>
      <c r="BM131" s="106">
        <f>SUM(BM132:BM135)</f>
        <v>0</v>
      </c>
      <c r="BN131" s="106">
        <f t="shared" ref="BN131" si="457">SUM(BN132:BN135)</f>
        <v>0</v>
      </c>
      <c r="BO131" s="106">
        <f>SUM(BO132:BO135)</f>
        <v>0</v>
      </c>
      <c r="BP131" s="106">
        <f t="shared" ref="BP131" si="458">SUM(BP132:BP135)</f>
        <v>81</v>
      </c>
      <c r="BQ131" s="106">
        <f t="shared" si="443"/>
        <v>1977434.5919999997</v>
      </c>
      <c r="BR131" s="105">
        <f t="shared" si="443"/>
        <v>0</v>
      </c>
      <c r="BS131" s="106">
        <f>SUM(BS132:BS135)</f>
        <v>0</v>
      </c>
      <c r="BT131" s="106">
        <f t="shared" ref="BT131:BX131" si="459">SUM(BT132:BT135)</f>
        <v>100</v>
      </c>
      <c r="BU131" s="106">
        <f t="shared" si="459"/>
        <v>2288331.36</v>
      </c>
      <c r="BV131" s="105">
        <f t="shared" si="459"/>
        <v>66</v>
      </c>
      <c r="BW131" s="106">
        <f t="shared" si="459"/>
        <v>1336547.52</v>
      </c>
      <c r="BX131" s="105">
        <f t="shared" si="459"/>
        <v>81</v>
      </c>
      <c r="BY131" s="106">
        <f>SUM(BY132:BY135)</f>
        <v>1640308.3199999998</v>
      </c>
      <c r="BZ131" s="106">
        <f>SUM(BZ132:BZ135)</f>
        <v>103</v>
      </c>
      <c r="CA131" s="106">
        <f>SUM(CA132:CA135)</f>
        <v>2165284.128</v>
      </c>
      <c r="CB131" s="106">
        <f t="shared" ref="CB131:CU131" si="460">SUM(CB132:CB135)</f>
        <v>0</v>
      </c>
      <c r="CC131" s="106">
        <f t="shared" si="460"/>
        <v>0</v>
      </c>
      <c r="CD131" s="105">
        <f t="shared" si="460"/>
        <v>23</v>
      </c>
      <c r="CE131" s="106">
        <f t="shared" si="460"/>
        <v>465766.56</v>
      </c>
      <c r="CF131" s="106">
        <f t="shared" si="460"/>
        <v>13</v>
      </c>
      <c r="CG131" s="106">
        <f t="shared" si="460"/>
        <v>263259.36</v>
      </c>
      <c r="CH131" s="106">
        <f t="shared" si="460"/>
        <v>3</v>
      </c>
      <c r="CI131" s="106">
        <f t="shared" si="460"/>
        <v>60752.159999999996</v>
      </c>
      <c r="CJ131" s="105">
        <f t="shared" si="460"/>
        <v>40</v>
      </c>
      <c r="CK131" s="106">
        <f t="shared" si="460"/>
        <v>810028.79999999993</v>
      </c>
      <c r="CL131" s="106">
        <f t="shared" si="460"/>
        <v>3</v>
      </c>
      <c r="CM131" s="106">
        <f t="shared" si="460"/>
        <v>60752.159999999996</v>
      </c>
      <c r="CN131" s="105">
        <v>76</v>
      </c>
      <c r="CO131" s="106">
        <f t="shared" si="460"/>
        <v>2042911.92</v>
      </c>
      <c r="CP131" s="105">
        <f t="shared" si="460"/>
        <v>0</v>
      </c>
      <c r="CQ131" s="106">
        <f t="shared" si="460"/>
        <v>0</v>
      </c>
      <c r="CR131" s="106">
        <f t="shared" si="460"/>
        <v>0</v>
      </c>
      <c r="CS131" s="106">
        <f t="shared" si="460"/>
        <v>0</v>
      </c>
      <c r="CT131" s="106">
        <f t="shared" si="460"/>
        <v>1418</v>
      </c>
      <c r="CU131" s="106">
        <f t="shared" si="460"/>
        <v>29015906.640000001</v>
      </c>
    </row>
    <row r="132" spans="1:99" s="1" customFormat="1" ht="30" x14ac:dyDescent="0.25">
      <c r="A132" s="35"/>
      <c r="B132" s="35">
        <v>86</v>
      </c>
      <c r="C132" s="49" t="s">
        <v>231</v>
      </c>
      <c r="D132" s="50">
        <v>11480</v>
      </c>
      <c r="E132" s="51">
        <v>1.44</v>
      </c>
      <c r="F132" s="52">
        <v>1</v>
      </c>
      <c r="G132" s="53"/>
      <c r="H132" s="50">
        <v>1.4</v>
      </c>
      <c r="I132" s="50">
        <v>1.68</v>
      </c>
      <c r="J132" s="50">
        <v>2.23</v>
      </c>
      <c r="K132" s="54">
        <v>2.57</v>
      </c>
      <c r="L132" s="55">
        <v>0</v>
      </c>
      <c r="M132" s="56">
        <f>SUM(L132*$D132*$E132*$F132*$H132*$M$11)</f>
        <v>0</v>
      </c>
      <c r="N132" s="57">
        <v>24</v>
      </c>
      <c r="O132" s="56">
        <f t="shared" si="312"/>
        <v>555448.31999999995</v>
      </c>
      <c r="P132" s="57">
        <v>41</v>
      </c>
      <c r="Q132" s="56">
        <f>SUM(P132*$D132*$E132*$F132*$H132*$Q$11)</f>
        <v>948890.87999999989</v>
      </c>
      <c r="R132" s="55">
        <v>0</v>
      </c>
      <c r="S132" s="56">
        <f>SUM(R132*$D132*$E132*$F132*$H132*$S$11)</f>
        <v>0</v>
      </c>
      <c r="T132" s="57">
        <v>0</v>
      </c>
      <c r="U132" s="56">
        <f>SUM(T132*$D132*$E132*$F132*$H132*$U$11)</f>
        <v>0</v>
      </c>
      <c r="V132" s="55"/>
      <c r="W132" s="58">
        <f>SUM(V132*$D132*$E132*$F132*$H132*$W$11)</f>
        <v>0</v>
      </c>
      <c r="X132" s="59"/>
      <c r="Y132" s="56">
        <f t="shared" si="313"/>
        <v>0</v>
      </c>
      <c r="Z132" s="55">
        <v>0</v>
      </c>
      <c r="AA132" s="56">
        <f>SUM(Z132*$D132*$E132*$F132*$H132*$AA$11)</f>
        <v>0</v>
      </c>
      <c r="AB132" s="57">
        <v>5</v>
      </c>
      <c r="AC132" s="56">
        <f>SUM(AB132*$D132*$E132*$F132*$H132*$AC$11)</f>
        <v>115718.39999999999</v>
      </c>
      <c r="AD132" s="57">
        <v>0</v>
      </c>
      <c r="AE132" s="56">
        <f>SUM(AD132*$D132*$E132*$F132*$H132*$AE$11)</f>
        <v>0</v>
      </c>
      <c r="AF132" s="55">
        <v>0</v>
      </c>
      <c r="AG132" s="56">
        <f>AF132*$D132*$E132*$F132*$I132*$AG$11</f>
        <v>0</v>
      </c>
      <c r="AH132" s="60"/>
      <c r="AI132" s="56">
        <f>AH132*$D132*$E132*$F132*$I132*$AI$11</f>
        <v>0</v>
      </c>
      <c r="AJ132" s="61"/>
      <c r="AK132" s="56">
        <f>SUM(AJ132*$D132*$E132*$F132*$H132*$AK$11)</f>
        <v>0</v>
      </c>
      <c r="AL132" s="55"/>
      <c r="AM132" s="58">
        <f>SUM(AL132*$D132*$E132*$F132*$H132*$AM$11)</f>
        <v>0</v>
      </c>
      <c r="AN132" s="57">
        <v>0</v>
      </c>
      <c r="AO132" s="56">
        <f>SUM(AN132*$D132*$E132*$F132*$H132*$AO$11)</f>
        <v>0</v>
      </c>
      <c r="AP132" s="57">
        <v>0</v>
      </c>
      <c r="AQ132" s="56">
        <f>SUM(AP132*$D132*$E132*$F132*$H132*$AQ$11)</f>
        <v>0</v>
      </c>
      <c r="AR132" s="57"/>
      <c r="AS132" s="56">
        <f>SUM(AR132*$D132*$E132*$F132*$H132*$AS$11)</f>
        <v>0</v>
      </c>
      <c r="AT132" s="57"/>
      <c r="AU132" s="56">
        <f>SUM(AT132*$D132*$E132*$F132*$H132*$AU$11)</f>
        <v>0</v>
      </c>
      <c r="AV132" s="57"/>
      <c r="AW132" s="56">
        <f>SUM(AV132*$D132*$E132*$F132*$H132*$AW$11)</f>
        <v>0</v>
      </c>
      <c r="AX132" s="55">
        <v>0</v>
      </c>
      <c r="AY132" s="56">
        <f>SUM(AX132*$D132*$E132*$F132*$H132*$AY$11)</f>
        <v>0</v>
      </c>
      <c r="AZ132" s="57"/>
      <c r="BA132" s="56">
        <f>SUM(AZ132*$D132*$E132*$F132*$H132*$BA$11)</f>
        <v>0</v>
      </c>
      <c r="BB132" s="57">
        <v>0</v>
      </c>
      <c r="BC132" s="56">
        <f>SUM(BB132*$D132*$E132*$F132*$H132*$BC$11)</f>
        <v>0</v>
      </c>
      <c r="BD132" s="57">
        <v>0</v>
      </c>
      <c r="BE132" s="56">
        <f>SUM(BD132*$D132*$E132*$F132*$H132*$BE$11)</f>
        <v>0</v>
      </c>
      <c r="BF132" s="57">
        <v>0</v>
      </c>
      <c r="BG132" s="56">
        <f>SUM(BF132*$D132*$E132*$F132*$H132*$BG$11)</f>
        <v>0</v>
      </c>
      <c r="BH132" s="57"/>
      <c r="BI132" s="56">
        <f>SUM(BH132*$D132*$E132*$F132*$H132*$BI$11)</f>
        <v>0</v>
      </c>
      <c r="BJ132" s="57">
        <v>0</v>
      </c>
      <c r="BK132" s="56">
        <f>BJ132*$D132*$E132*$F132*$I132*$BK$11</f>
        <v>0</v>
      </c>
      <c r="BL132" s="55">
        <v>0</v>
      </c>
      <c r="BM132" s="56">
        <f>BL132*$D132*$E132*$F132*$I132*$BM$11</f>
        <v>0</v>
      </c>
      <c r="BN132" s="114">
        <v>0</v>
      </c>
      <c r="BO132" s="56">
        <f>BN132*$D132*$E132*$F132*$I132*$BO$11</f>
        <v>0</v>
      </c>
      <c r="BP132" s="63">
        <v>12</v>
      </c>
      <c r="BQ132" s="56">
        <f>BP132*$D132*$E132*$F132*$I132*$BQ$11</f>
        <v>333268.99199999997</v>
      </c>
      <c r="BR132" s="55">
        <v>0</v>
      </c>
      <c r="BS132" s="56">
        <f>BR132*$D132*$E132*$F132*$I132*$BS$11</f>
        <v>0</v>
      </c>
      <c r="BT132" s="65">
        <v>35</v>
      </c>
      <c r="BU132" s="56">
        <f>BT132*$D132*$E132*$F132*$I132*$BU$11</f>
        <v>972034.55999999994</v>
      </c>
      <c r="BV132" s="55"/>
      <c r="BW132" s="56">
        <f>BV132*$D132*$E132*$F132*$I132*$BW$11</f>
        <v>0</v>
      </c>
      <c r="BX132" s="55"/>
      <c r="BY132" s="56">
        <f>BX132*$D132*$E132*$F132*$I132*$BY$11</f>
        <v>0</v>
      </c>
      <c r="BZ132" s="57">
        <v>4</v>
      </c>
      <c r="CA132" s="56">
        <f>BZ132*$D132*$E132*$F132*$I132*$CA$11</f>
        <v>111089.664</v>
      </c>
      <c r="CB132" s="57">
        <v>0</v>
      </c>
      <c r="CC132" s="56">
        <f>CB132*$D132*$E132*$F132*$I132*$CC$11</f>
        <v>0</v>
      </c>
      <c r="CD132" s="55"/>
      <c r="CE132" s="56">
        <f>CD132*$D132*$E132*$F132*$I132*$CE$11</f>
        <v>0</v>
      </c>
      <c r="CF132" s="57">
        <v>0</v>
      </c>
      <c r="CG132" s="56">
        <f>CF132*$D132*$E132*$F132*$I132*$CG$11</f>
        <v>0</v>
      </c>
      <c r="CH132" s="57"/>
      <c r="CI132" s="56">
        <f>CH132*$D132*$E132*$F132*$I132*$CI$11</f>
        <v>0</v>
      </c>
      <c r="CJ132" s="55"/>
      <c r="CK132" s="56">
        <f>CJ132*$D132*$E132*$F132*$I132*$CK$11</f>
        <v>0</v>
      </c>
      <c r="CL132" s="57">
        <v>0</v>
      </c>
      <c r="CM132" s="56">
        <f>CL132*$D132*$E132*$F132*$I132*$CM$11</f>
        <v>0</v>
      </c>
      <c r="CN132" s="55">
        <v>0</v>
      </c>
      <c r="CO132" s="56">
        <f>CN132*$D132*$E132*$F132*$J132*$CO$11</f>
        <v>0</v>
      </c>
      <c r="CP132" s="55"/>
      <c r="CQ132" s="56">
        <f>CP132*$D132*$E132*$F132*$K132*$CQ$11</f>
        <v>0</v>
      </c>
      <c r="CR132" s="56"/>
      <c r="CS132" s="56">
        <f>CR132*D132*E132*F132</f>
        <v>0</v>
      </c>
      <c r="CT132" s="64">
        <f t="shared" ref="CT132:CU135" si="461">SUM(N132+L132+X132+P132+R132+Z132+V132+T132+AB132+AF132+AD132+AH132+AJ132+AN132+BJ132+BP132+AL132+AX132+AZ132+CB132+CD132+BZ132+CF132+CH132+BT132+BV132+AP132+AR132+AT132+AV132+BL132+BN132+BR132+BB132+BD132+BF132+BH132+BX132+CJ132+CL132+CN132+CP132+CR132)</f>
        <v>121</v>
      </c>
      <c r="CU132" s="64">
        <f t="shared" si="461"/>
        <v>3036450.8159999996</v>
      </c>
    </row>
    <row r="133" spans="1:99" s="1" customFormat="1" ht="30" x14ac:dyDescent="0.25">
      <c r="A133" s="35"/>
      <c r="B133" s="35">
        <v>87</v>
      </c>
      <c r="C133" s="49" t="s">
        <v>232</v>
      </c>
      <c r="D133" s="50">
        <v>11480</v>
      </c>
      <c r="E133" s="51">
        <v>1.69</v>
      </c>
      <c r="F133" s="52">
        <v>1</v>
      </c>
      <c r="G133" s="53"/>
      <c r="H133" s="50">
        <v>1.4</v>
      </c>
      <c r="I133" s="50">
        <v>1.68</v>
      </c>
      <c r="J133" s="50">
        <v>2.23</v>
      </c>
      <c r="K133" s="54">
        <v>2.57</v>
      </c>
      <c r="L133" s="55">
        <v>0</v>
      </c>
      <c r="M133" s="56">
        <f>SUM(L133*$D133*$E133*$F133*$H133*$M$11)</f>
        <v>0</v>
      </c>
      <c r="N133" s="57"/>
      <c r="O133" s="56">
        <f t="shared" si="312"/>
        <v>0</v>
      </c>
      <c r="P133" s="57"/>
      <c r="Q133" s="56">
        <f>SUM(P133*$D133*$E133*$F133*$H133*$Q$11)</f>
        <v>0</v>
      </c>
      <c r="R133" s="55">
        <v>0</v>
      </c>
      <c r="S133" s="56">
        <f>SUM(R133*$D133*$E133*$F133*$H133*$S$11)</f>
        <v>0</v>
      </c>
      <c r="T133" s="57">
        <v>0</v>
      </c>
      <c r="U133" s="56">
        <f>SUM(T133*$D133*$E133*$F133*$H133*$U$11)</f>
        <v>0</v>
      </c>
      <c r="V133" s="55"/>
      <c r="W133" s="58">
        <f>SUM(V133*$D133*$E133*$F133*$H133*$W$11)</f>
        <v>0</v>
      </c>
      <c r="X133" s="59"/>
      <c r="Y133" s="56">
        <f t="shared" si="313"/>
        <v>0</v>
      </c>
      <c r="Z133" s="55">
        <v>0</v>
      </c>
      <c r="AA133" s="56">
        <f>SUM(Z133*$D133*$E133*$F133*$H133*$AA$11)</f>
        <v>0</v>
      </c>
      <c r="AB133" s="57"/>
      <c r="AC133" s="56">
        <f>SUM(AB133*$D133*$E133*$F133*$H133*$AC$11)</f>
        <v>0</v>
      </c>
      <c r="AD133" s="57">
        <v>0</v>
      </c>
      <c r="AE133" s="56">
        <f>SUM(AD133*$D133*$E133*$F133*$H133*$AE$11)</f>
        <v>0</v>
      </c>
      <c r="AF133" s="55">
        <v>0</v>
      </c>
      <c r="AG133" s="56">
        <f>AF133*$D133*$E133*$F133*$I133*$AG$11</f>
        <v>0</v>
      </c>
      <c r="AH133" s="55">
        <v>0</v>
      </c>
      <c r="AI133" s="56">
        <f>AH133*$D133*$E133*$F133*$I133*$AI$11</f>
        <v>0</v>
      </c>
      <c r="AJ133" s="61"/>
      <c r="AK133" s="56">
        <f>SUM(AJ133*$D133*$E133*$F133*$H133*$AK$11)</f>
        <v>0</v>
      </c>
      <c r="AL133" s="55"/>
      <c r="AM133" s="58">
        <f>SUM(AL133*$D133*$E133*$F133*$H133*$AM$11)</f>
        <v>0</v>
      </c>
      <c r="AN133" s="57">
        <v>0</v>
      </c>
      <c r="AO133" s="56">
        <f>SUM(AN133*$D133*$E133*$F133*$H133*$AO$11)</f>
        <v>0</v>
      </c>
      <c r="AP133" s="57">
        <v>0</v>
      </c>
      <c r="AQ133" s="56">
        <f>SUM(AP133*$D133*$E133*$F133*$H133*$AQ$11)</f>
        <v>0</v>
      </c>
      <c r="AR133" s="57"/>
      <c r="AS133" s="56">
        <f>SUM(AR133*$D133*$E133*$F133*$H133*$AS$11)</f>
        <v>0</v>
      </c>
      <c r="AT133" s="57"/>
      <c r="AU133" s="56">
        <f>SUM(AT133*$D133*$E133*$F133*$H133*$AU$11)</f>
        <v>0</v>
      </c>
      <c r="AV133" s="57"/>
      <c r="AW133" s="56">
        <f>SUM(AV133*$D133*$E133*$F133*$H133*$AW$11)</f>
        <v>0</v>
      </c>
      <c r="AX133" s="55">
        <v>0</v>
      </c>
      <c r="AY133" s="56">
        <f>SUM(AX133*$D133*$E133*$F133*$H133*$AY$11)</f>
        <v>0</v>
      </c>
      <c r="AZ133" s="57"/>
      <c r="BA133" s="56">
        <f>SUM(AZ133*$D133*$E133*$F133*$H133*$BA$11)</f>
        <v>0</v>
      </c>
      <c r="BB133" s="57">
        <v>0</v>
      </c>
      <c r="BC133" s="56">
        <f>SUM(BB133*$D133*$E133*$F133*$H133*$BC$11)</f>
        <v>0</v>
      </c>
      <c r="BD133" s="57">
        <v>0</v>
      </c>
      <c r="BE133" s="56">
        <f>SUM(BD133*$D133*$E133*$F133*$H133*$BE$11)</f>
        <v>0</v>
      </c>
      <c r="BF133" s="57">
        <v>0</v>
      </c>
      <c r="BG133" s="56">
        <f>SUM(BF133*$D133*$E133*$F133*$H133*$BG$11)</f>
        <v>0</v>
      </c>
      <c r="BH133" s="57"/>
      <c r="BI133" s="56">
        <f>SUM(BH133*$D133*$E133*$F133*$H133*$BI$11)</f>
        <v>0</v>
      </c>
      <c r="BJ133" s="57">
        <v>0</v>
      </c>
      <c r="BK133" s="56">
        <f>BJ133*$D133*$E133*$F133*$I133*$BK$11</f>
        <v>0</v>
      </c>
      <c r="BL133" s="55">
        <v>0</v>
      </c>
      <c r="BM133" s="56">
        <f>BL133*$D133*$E133*$F133*$I133*$BM$11</f>
        <v>0</v>
      </c>
      <c r="BN133" s="114">
        <v>0</v>
      </c>
      <c r="BO133" s="56">
        <f>BN133*$D133*$E133*$F133*$I133*$BO$11</f>
        <v>0</v>
      </c>
      <c r="BP133" s="63">
        <v>20</v>
      </c>
      <c r="BQ133" s="56">
        <f>BP133*$D133*$E133*$F133*$I133*$BQ$11</f>
        <v>651880.31999999995</v>
      </c>
      <c r="BR133" s="55">
        <v>0</v>
      </c>
      <c r="BS133" s="56">
        <f>BR133*$D133*$E133*$F133*$I133*$BS$11</f>
        <v>0</v>
      </c>
      <c r="BT133" s="55"/>
      <c r="BU133" s="56">
        <f>BT133*$D133*$E133*$F133*$I133*$BU$11</f>
        <v>0</v>
      </c>
      <c r="BV133" s="55">
        <v>0</v>
      </c>
      <c r="BW133" s="56">
        <f>BV133*$D133*$E133*$F133*$I133*$BW$11</f>
        <v>0</v>
      </c>
      <c r="BX133" s="55"/>
      <c r="BY133" s="56">
        <f>BX133*$D133*$E133*$F133*$I133*$BY$11</f>
        <v>0</v>
      </c>
      <c r="BZ133" s="57">
        <v>4</v>
      </c>
      <c r="CA133" s="56">
        <f>BZ133*$D133*$E133*$F133*$I133*$CA$11</f>
        <v>130376.064</v>
      </c>
      <c r="CB133" s="57">
        <v>0</v>
      </c>
      <c r="CC133" s="56">
        <f>CB133*$D133*$E133*$F133*$I133*$CC$11</f>
        <v>0</v>
      </c>
      <c r="CD133" s="55"/>
      <c r="CE133" s="56">
        <f>CD133*$D133*$E133*$F133*$I133*$CE$11</f>
        <v>0</v>
      </c>
      <c r="CF133" s="57">
        <v>0</v>
      </c>
      <c r="CG133" s="56">
        <f>CF133*$D133*$E133*$F133*$I133*$CG$11</f>
        <v>0</v>
      </c>
      <c r="CH133" s="57"/>
      <c r="CI133" s="56">
        <f>CH133*$D133*$E133*$F133*$I133*$CI$11</f>
        <v>0</v>
      </c>
      <c r="CJ133" s="55"/>
      <c r="CK133" s="56">
        <f>CJ133*$D133*$E133*$F133*$I133*$CK$11</f>
        <v>0</v>
      </c>
      <c r="CL133" s="57">
        <v>0</v>
      </c>
      <c r="CM133" s="56">
        <f>CL133*$D133*$E133*$F133*$I133*$CM$11</f>
        <v>0</v>
      </c>
      <c r="CN133" s="55">
        <v>0</v>
      </c>
      <c r="CO133" s="56">
        <f>CN133*$D133*$E133*$F133*$J133*$CO$11</f>
        <v>0</v>
      </c>
      <c r="CP133" s="55">
        <v>0</v>
      </c>
      <c r="CQ133" s="56">
        <f>CP133*$D133*$E133*$F133*$K133*$CQ$11</f>
        <v>0</v>
      </c>
      <c r="CR133" s="56"/>
      <c r="CS133" s="56">
        <f>CR133*D133*E133*F133</f>
        <v>0</v>
      </c>
      <c r="CT133" s="64">
        <f t="shared" si="461"/>
        <v>24</v>
      </c>
      <c r="CU133" s="64">
        <f t="shared" si="461"/>
        <v>782256.38399999996</v>
      </c>
    </row>
    <row r="134" spans="1:99" s="1" customFormat="1" ht="30" x14ac:dyDescent="0.25">
      <c r="A134" s="35"/>
      <c r="B134" s="35">
        <v>88</v>
      </c>
      <c r="C134" s="49" t="s">
        <v>233</v>
      </c>
      <c r="D134" s="50">
        <v>11480</v>
      </c>
      <c r="E134" s="51">
        <v>2.4900000000000002</v>
      </c>
      <c r="F134" s="52">
        <v>1</v>
      </c>
      <c r="G134" s="53"/>
      <c r="H134" s="50">
        <v>1.4</v>
      </c>
      <c r="I134" s="50">
        <v>1.68</v>
      </c>
      <c r="J134" s="50">
        <v>2.23</v>
      </c>
      <c r="K134" s="54">
        <v>2.57</v>
      </c>
      <c r="L134" s="55">
        <v>0</v>
      </c>
      <c r="M134" s="56">
        <f>SUM(L134*$D134*$E134*$F134*$H134*$M$11)</f>
        <v>0</v>
      </c>
      <c r="N134" s="57">
        <v>39</v>
      </c>
      <c r="O134" s="56">
        <f t="shared" si="312"/>
        <v>1560751.92</v>
      </c>
      <c r="P134" s="57">
        <v>8</v>
      </c>
      <c r="Q134" s="56">
        <f>SUM(P134*$D134*$E134*$F134*$H134*$Q$11)</f>
        <v>320154.23999999999</v>
      </c>
      <c r="R134" s="55">
        <v>0</v>
      </c>
      <c r="S134" s="56">
        <f>SUM(R134*$D134*$E134*$F134*$H134*$S$11)</f>
        <v>0</v>
      </c>
      <c r="T134" s="57">
        <v>0</v>
      </c>
      <c r="U134" s="56">
        <f>SUM(T134*$D134*$E134*$F134*$H134*$U$11)</f>
        <v>0</v>
      </c>
      <c r="V134" s="55"/>
      <c r="W134" s="58">
        <f>SUM(V134*$D134*$E134*$F134*$H134*$W$11)</f>
        <v>0</v>
      </c>
      <c r="X134" s="59"/>
      <c r="Y134" s="56">
        <f t="shared" si="313"/>
        <v>0</v>
      </c>
      <c r="Z134" s="55">
        <v>0</v>
      </c>
      <c r="AA134" s="56">
        <f>SUM(Z134*$D134*$E134*$F134*$H134*$AA$11)</f>
        <v>0</v>
      </c>
      <c r="AB134" s="57"/>
      <c r="AC134" s="56">
        <f>SUM(AB134*$D134*$E134*$F134*$H134*$AC$11)</f>
        <v>0</v>
      </c>
      <c r="AD134" s="57">
        <v>0</v>
      </c>
      <c r="AE134" s="56">
        <f>SUM(AD134*$D134*$E134*$F134*$H134*$AE$11)</f>
        <v>0</v>
      </c>
      <c r="AF134" s="55">
        <v>0</v>
      </c>
      <c r="AG134" s="56">
        <f>AF134*$D134*$E134*$F134*$I134*$AG$11</f>
        <v>0</v>
      </c>
      <c r="AH134" s="55">
        <v>0</v>
      </c>
      <c r="AI134" s="56">
        <f>AH134*$D134*$E134*$F134*$I134*$AI$11</f>
        <v>0</v>
      </c>
      <c r="AJ134" s="61"/>
      <c r="AK134" s="56">
        <f>SUM(AJ134*$D134*$E134*$F134*$H134*$AK$11)</f>
        <v>0</v>
      </c>
      <c r="AL134" s="55"/>
      <c r="AM134" s="58">
        <f>SUM(AL134*$D134*$E134*$F134*$H134*$AM$11)</f>
        <v>0</v>
      </c>
      <c r="AN134" s="57">
        <v>0</v>
      </c>
      <c r="AO134" s="56">
        <f>SUM(AN134*$D134*$E134*$F134*$H134*$AO$11)</f>
        <v>0</v>
      </c>
      <c r="AP134" s="57">
        <v>0</v>
      </c>
      <c r="AQ134" s="56">
        <f>SUM(AP134*$D134*$E134*$F134*$H134*$AQ$11)</f>
        <v>0</v>
      </c>
      <c r="AR134" s="57"/>
      <c r="AS134" s="56">
        <f>SUM(AR134*$D134*$E134*$F134*$H134*$AS$11)</f>
        <v>0</v>
      </c>
      <c r="AT134" s="57"/>
      <c r="AU134" s="56">
        <f>SUM(AT134*$D134*$E134*$F134*$H134*$AU$11)</f>
        <v>0</v>
      </c>
      <c r="AV134" s="57"/>
      <c r="AW134" s="56">
        <f>SUM(AV134*$D134*$E134*$F134*$H134*$AW$11)</f>
        <v>0</v>
      </c>
      <c r="AX134" s="55">
        <v>0</v>
      </c>
      <c r="AY134" s="56">
        <f>SUM(AX134*$D134*$E134*$F134*$H134*$AY$11)</f>
        <v>0</v>
      </c>
      <c r="AZ134" s="57"/>
      <c r="BA134" s="56">
        <f>SUM(AZ134*$D134*$E134*$F134*$H134*$BA$11)</f>
        <v>0</v>
      </c>
      <c r="BB134" s="57">
        <v>0</v>
      </c>
      <c r="BC134" s="56">
        <f>SUM(BB134*$D134*$E134*$F134*$H134*$BC$11)</f>
        <v>0</v>
      </c>
      <c r="BD134" s="57">
        <v>0</v>
      </c>
      <c r="BE134" s="56">
        <f>SUM(BD134*$D134*$E134*$F134*$H134*$BE$11)</f>
        <v>0</v>
      </c>
      <c r="BF134" s="57">
        <v>0</v>
      </c>
      <c r="BG134" s="56">
        <f>SUM(BF134*$D134*$E134*$F134*$H134*$BG$11)</f>
        <v>0</v>
      </c>
      <c r="BH134" s="57"/>
      <c r="BI134" s="56">
        <f>SUM(BH134*$D134*$E134*$F134*$H134*$BI$11)</f>
        <v>0</v>
      </c>
      <c r="BJ134" s="57">
        <v>0</v>
      </c>
      <c r="BK134" s="56">
        <f>BJ134*$D134*$E134*$F134*$I134*$BK$11</f>
        <v>0</v>
      </c>
      <c r="BL134" s="55">
        <v>0</v>
      </c>
      <c r="BM134" s="56">
        <f>BL134*$D134*$E134*$F134*$I134*$BM$11</f>
        <v>0</v>
      </c>
      <c r="BN134" s="114">
        <v>0</v>
      </c>
      <c r="BO134" s="56">
        <f>BN134*$D134*$E134*$F134*$I134*$BO$11</f>
        <v>0</v>
      </c>
      <c r="BP134" s="57"/>
      <c r="BQ134" s="56">
        <f>BP134*$D134*$E134*$F134*$I134*$BQ$11</f>
        <v>0</v>
      </c>
      <c r="BR134" s="55">
        <v>0</v>
      </c>
      <c r="BS134" s="56">
        <f>BR134*$D134*$E134*$F134*$I134*$BS$11</f>
        <v>0</v>
      </c>
      <c r="BT134" s="60"/>
      <c r="BU134" s="56">
        <f>BT134*$D134*$E134*$F134*$I134*$BU$11</f>
        <v>0</v>
      </c>
      <c r="BV134" s="55">
        <v>0</v>
      </c>
      <c r="BW134" s="56">
        <f>BV134*$D134*$E134*$F134*$I134*$BW$11</f>
        <v>0</v>
      </c>
      <c r="BX134" s="55"/>
      <c r="BY134" s="56">
        <f>BX134*$D134*$E134*$F134*$I134*$BY$11</f>
        <v>0</v>
      </c>
      <c r="BZ134" s="57">
        <v>0</v>
      </c>
      <c r="CA134" s="56">
        <f>BZ134*$D134*$E134*$F134*$I134*$CA$11</f>
        <v>0</v>
      </c>
      <c r="CB134" s="57">
        <v>0</v>
      </c>
      <c r="CC134" s="56">
        <f>CB134*$D134*$E134*$F134*$I134*$CC$11</f>
        <v>0</v>
      </c>
      <c r="CD134" s="55"/>
      <c r="CE134" s="56">
        <f>CD134*$D134*$E134*$F134*$I134*$CE$11</f>
        <v>0</v>
      </c>
      <c r="CF134" s="57">
        <v>0</v>
      </c>
      <c r="CG134" s="56">
        <f>CF134*$D134*$E134*$F134*$I134*$CG$11</f>
        <v>0</v>
      </c>
      <c r="CH134" s="57"/>
      <c r="CI134" s="56">
        <f>CH134*$D134*$E134*$F134*$I134*$CI$11</f>
        <v>0</v>
      </c>
      <c r="CJ134" s="55"/>
      <c r="CK134" s="56">
        <f>CJ134*$D134*$E134*$F134*$I134*$CK$11</f>
        <v>0</v>
      </c>
      <c r="CL134" s="57">
        <v>0</v>
      </c>
      <c r="CM134" s="56">
        <f>CL134*$D134*$E134*$F134*$I134*$CM$11</f>
        <v>0</v>
      </c>
      <c r="CN134" s="55">
        <v>0</v>
      </c>
      <c r="CO134" s="56">
        <f>CN134*$D134*$E134*$F134*$J134*$CO$11</f>
        <v>0</v>
      </c>
      <c r="CP134" s="55">
        <v>0</v>
      </c>
      <c r="CQ134" s="56">
        <f>CP134*$D134*$E134*$F134*$K134*$CQ$11</f>
        <v>0</v>
      </c>
      <c r="CR134" s="56"/>
      <c r="CS134" s="56">
        <f>CR134*D134*E134*F134</f>
        <v>0</v>
      </c>
      <c r="CT134" s="64">
        <f t="shared" si="461"/>
        <v>47</v>
      </c>
      <c r="CU134" s="64">
        <f t="shared" si="461"/>
        <v>1880906.16</v>
      </c>
    </row>
    <row r="135" spans="1:99" s="1" customFormat="1" ht="45" x14ac:dyDescent="0.25">
      <c r="A135" s="35"/>
      <c r="B135" s="35">
        <v>89</v>
      </c>
      <c r="C135" s="49" t="s">
        <v>234</v>
      </c>
      <c r="D135" s="50">
        <v>11480</v>
      </c>
      <c r="E135" s="51">
        <v>1.05</v>
      </c>
      <c r="F135" s="52">
        <v>1</v>
      </c>
      <c r="G135" s="53"/>
      <c r="H135" s="50">
        <v>1.4</v>
      </c>
      <c r="I135" s="50">
        <v>1.68</v>
      </c>
      <c r="J135" s="50">
        <v>2.23</v>
      </c>
      <c r="K135" s="54">
        <v>2.57</v>
      </c>
      <c r="L135" s="95">
        <v>66</v>
      </c>
      <c r="M135" s="56">
        <f>SUM(L135*$D135*$E135*$F135*$H135*$M$11)</f>
        <v>1113789.5999999999</v>
      </c>
      <c r="N135" s="96"/>
      <c r="O135" s="56">
        <f t="shared" si="312"/>
        <v>0</v>
      </c>
      <c r="P135" s="96">
        <v>163</v>
      </c>
      <c r="Q135" s="56">
        <f>SUM(P135*$D135*$E135*$F135*$H135*$Q$11)</f>
        <v>2750722.8</v>
      </c>
      <c r="R135" s="95"/>
      <c r="S135" s="56">
        <f>SUM(R135*$D135*$E135*$F135*$H135*$S$11)</f>
        <v>0</v>
      </c>
      <c r="T135" s="96"/>
      <c r="U135" s="56">
        <f>SUM(T135*$D135*$E135*$F135*$H135*$U$11)</f>
        <v>0</v>
      </c>
      <c r="V135" s="55"/>
      <c r="W135" s="58">
        <f>SUM(V135*$D135*$E135*$F135*$H135*$W$11)</f>
        <v>0</v>
      </c>
      <c r="X135" s="59"/>
      <c r="Y135" s="56">
        <f t="shared" si="313"/>
        <v>0</v>
      </c>
      <c r="Z135" s="95">
        <v>1</v>
      </c>
      <c r="AA135" s="56">
        <f>SUM(Z135*$D135*$E135*$F135*$H135*$AA$11)</f>
        <v>16875.599999999999</v>
      </c>
      <c r="AB135" s="96">
        <v>75</v>
      </c>
      <c r="AC135" s="56">
        <f>SUM(AB135*$D135*$E135*$F135*$H135*$AC$11)</f>
        <v>1265670</v>
      </c>
      <c r="AD135" s="96">
        <v>15</v>
      </c>
      <c r="AE135" s="56">
        <f>SUM(AD135*$D135*$E135*$F135*$H135*$AE$11)</f>
        <v>253133.99999999997</v>
      </c>
      <c r="AF135" s="95"/>
      <c r="AG135" s="56">
        <f>AF135*$D135*$E135*$F135*$I135*$AG$11</f>
        <v>0</v>
      </c>
      <c r="AH135" s="97">
        <v>110</v>
      </c>
      <c r="AI135" s="56">
        <f>AH135*$D135*$E135*$F135*$I135*$AI$11</f>
        <v>2227579.1999999997</v>
      </c>
      <c r="AJ135" s="61"/>
      <c r="AK135" s="56">
        <f>SUM(AJ135*$D135*$E135*$F135*$H135*$AK$11)</f>
        <v>0</v>
      </c>
      <c r="AL135" s="95"/>
      <c r="AM135" s="58">
        <f>SUM(AL135*$D135*$E135*$F135*$H135*$AM$11)</f>
        <v>0</v>
      </c>
      <c r="AN135" s="96"/>
      <c r="AO135" s="56">
        <f>SUM(AN135*$D135*$E135*$F135*$H135*$AO$11)</f>
        <v>0</v>
      </c>
      <c r="AP135" s="96"/>
      <c r="AQ135" s="56">
        <f>SUM(AP135*$D135*$E135*$F135*$H135*$AQ$11)</f>
        <v>0</v>
      </c>
      <c r="AR135" s="96"/>
      <c r="AS135" s="56">
        <f>SUM(AR135*$D135*$E135*$F135*$H135*$AS$11)</f>
        <v>0</v>
      </c>
      <c r="AT135" s="96"/>
      <c r="AU135" s="56">
        <f>SUM(AT135*$D135*$E135*$F135*$H135*$AU$11)</f>
        <v>0</v>
      </c>
      <c r="AV135" s="96">
        <v>3</v>
      </c>
      <c r="AW135" s="56">
        <f>SUM(AV135*$D135*$E135*$F135*$H135*$AW$11)</f>
        <v>50626.799999999996</v>
      </c>
      <c r="AX135" s="95">
        <v>22</v>
      </c>
      <c r="AY135" s="56">
        <f>SUM(AX135*$D135*$E135*$F135*$H135*$AY$11)</f>
        <v>371263.19999999995</v>
      </c>
      <c r="AZ135" s="96">
        <v>60</v>
      </c>
      <c r="BA135" s="56">
        <f>SUM(AZ135*$D135*$E135*$F135*$H135*$BA$11)</f>
        <v>1012535.9999999999</v>
      </c>
      <c r="BB135" s="96">
        <v>151</v>
      </c>
      <c r="BC135" s="56">
        <f>SUM(BB135*$D135*$E135*$F135*$H135*$BC$11)</f>
        <v>2548215.5999999996</v>
      </c>
      <c r="BD135" s="96"/>
      <c r="BE135" s="56">
        <f>SUM(BD135*$D135*$E135*$F135*$H135*$BE$11)</f>
        <v>0</v>
      </c>
      <c r="BF135" s="96"/>
      <c r="BG135" s="56">
        <f>SUM(BF135*$D135*$E135*$F135*$H135*$BG$11)</f>
        <v>0</v>
      </c>
      <c r="BH135" s="96">
        <v>41</v>
      </c>
      <c r="BI135" s="56">
        <f>SUM(BH135*$D135*$E135*$F135*$H135*$BI$11)</f>
        <v>691899.6</v>
      </c>
      <c r="BJ135" s="98">
        <v>5</v>
      </c>
      <c r="BK135" s="56">
        <f>BJ135*$D135*$E135*$F135*$I135*$BK$11</f>
        <v>101253.59999999999</v>
      </c>
      <c r="BL135" s="95"/>
      <c r="BM135" s="56">
        <f>BL135*$D135*$E135*$F135*$I135*$BM$11</f>
        <v>0</v>
      </c>
      <c r="BN135" s="115"/>
      <c r="BO135" s="56">
        <f>BN135*$D135*$E135*$F135*$I135*$BO$11</f>
        <v>0</v>
      </c>
      <c r="BP135" s="98">
        <v>49</v>
      </c>
      <c r="BQ135" s="56">
        <f>BP135*$D135*$E135*$F135*$I135*$BQ$11</f>
        <v>992285.27999999991</v>
      </c>
      <c r="BR135" s="97"/>
      <c r="BS135" s="56">
        <f>BR135*$D135*$E135*$F135*$I135*$BS$11</f>
        <v>0</v>
      </c>
      <c r="BT135" s="97">
        <v>65</v>
      </c>
      <c r="BU135" s="56">
        <f>BT135*$D135*$E135*$F135*$I135*$BU$11</f>
        <v>1316296.8</v>
      </c>
      <c r="BV135" s="95">
        <v>66</v>
      </c>
      <c r="BW135" s="56">
        <f>BV135*$D135*$E135*$F135*$I135*$BW$11</f>
        <v>1336547.52</v>
      </c>
      <c r="BX135" s="97">
        <v>81</v>
      </c>
      <c r="BY135" s="56">
        <f>BX135*$D135*$E135*$F135*$I135*$BY$11</f>
        <v>1640308.3199999998</v>
      </c>
      <c r="BZ135" s="98">
        <v>95</v>
      </c>
      <c r="CA135" s="56">
        <f>BZ135*$D135*$E135*$F135*$I135*$CA$11</f>
        <v>1923818.4</v>
      </c>
      <c r="CB135" s="96"/>
      <c r="CC135" s="56">
        <f>CB135*$D135*$E135*$F135*$I135*$CC$11</f>
        <v>0</v>
      </c>
      <c r="CD135" s="95">
        <v>23</v>
      </c>
      <c r="CE135" s="56">
        <f>CD135*$D135*$E135*$F135*$I135*$CE$11</f>
        <v>465766.56</v>
      </c>
      <c r="CF135" s="96">
        <v>13</v>
      </c>
      <c r="CG135" s="56">
        <f>CF135*$D135*$E135*$F135*$I135*$CG$11</f>
        <v>263259.36</v>
      </c>
      <c r="CH135" s="98">
        <v>3</v>
      </c>
      <c r="CI135" s="56">
        <f>CH135*$D135*$E135*$F135*$I135*$CI$11</f>
        <v>60752.159999999996</v>
      </c>
      <c r="CJ135" s="95">
        <v>40</v>
      </c>
      <c r="CK135" s="56">
        <f>CJ135*$D135*$E135*$F135*$I135*$CK$11</f>
        <v>810028.79999999993</v>
      </c>
      <c r="CL135" s="96">
        <v>3</v>
      </c>
      <c r="CM135" s="56">
        <f>CL135*$D135*$E135*$F135*$I135*$CM$11</f>
        <v>60752.159999999996</v>
      </c>
      <c r="CN135" s="97">
        <v>76</v>
      </c>
      <c r="CO135" s="56">
        <f>CN135*$D135*$E135*$F135*$J135*$CO$11</f>
        <v>2042911.92</v>
      </c>
      <c r="CP135" s="97"/>
      <c r="CQ135" s="56">
        <f>CP135*$D135*$E135*$F135*$K135*$CQ$11</f>
        <v>0</v>
      </c>
      <c r="CR135" s="56"/>
      <c r="CS135" s="56">
        <f>CR135*D135*E135*F135</f>
        <v>0</v>
      </c>
      <c r="CT135" s="64">
        <f t="shared" si="461"/>
        <v>1226</v>
      </c>
      <c r="CU135" s="64">
        <f t="shared" si="461"/>
        <v>23316293.280000001</v>
      </c>
    </row>
    <row r="136" spans="1:99" s="46" customFormat="1" x14ac:dyDescent="0.25">
      <c r="A136" s="36">
        <v>30</v>
      </c>
      <c r="B136" s="36"/>
      <c r="C136" s="37" t="s">
        <v>235</v>
      </c>
      <c r="D136" s="50">
        <v>11480</v>
      </c>
      <c r="E136" s="103">
        <v>0.98</v>
      </c>
      <c r="F136" s="39">
        <v>1</v>
      </c>
      <c r="G136" s="88"/>
      <c r="H136" s="104">
        <v>1.4</v>
      </c>
      <c r="I136" s="104">
        <v>1.68</v>
      </c>
      <c r="J136" s="104">
        <v>2.23</v>
      </c>
      <c r="K136" s="99">
        <v>2.57</v>
      </c>
      <c r="L136" s="105">
        <f t="shared" ref="L136" si="462">SUM(L137:L142)</f>
        <v>46</v>
      </c>
      <c r="M136" s="106">
        <f>SUM(M137:M142)</f>
        <v>777563.36</v>
      </c>
      <c r="N136" s="106">
        <f t="shared" ref="N136:BR136" si="463">SUM(N137:N142)</f>
        <v>0</v>
      </c>
      <c r="O136" s="106">
        <f t="shared" si="463"/>
        <v>0</v>
      </c>
      <c r="P136" s="106">
        <f t="shared" si="463"/>
        <v>0</v>
      </c>
      <c r="Q136" s="106">
        <f>SUM(Q137:Q142)</f>
        <v>0</v>
      </c>
      <c r="R136" s="105">
        <f t="shared" ref="R136" si="464">SUM(R137:R142)</f>
        <v>0</v>
      </c>
      <c r="S136" s="106">
        <f>SUM(S137:S142)</f>
        <v>0</v>
      </c>
      <c r="T136" s="106">
        <f t="shared" ref="T136" si="465">SUM(T137:T142)</f>
        <v>0</v>
      </c>
      <c r="U136" s="106">
        <f>SUM(U137:U142)</f>
        <v>0</v>
      </c>
      <c r="V136" s="105">
        <f t="shared" ref="V136" si="466">SUM(V137:V142)</f>
        <v>0</v>
      </c>
      <c r="W136" s="105">
        <f>SUM(W137:W142)</f>
        <v>0</v>
      </c>
      <c r="X136" s="106">
        <f t="shared" ref="X136" si="467">SUM(X137:X142)</f>
        <v>0</v>
      </c>
      <c r="Y136" s="106">
        <f t="shared" si="463"/>
        <v>0</v>
      </c>
      <c r="Z136" s="105">
        <f t="shared" si="463"/>
        <v>0</v>
      </c>
      <c r="AA136" s="106">
        <f t="shared" si="463"/>
        <v>0</v>
      </c>
      <c r="AB136" s="106">
        <f t="shared" si="463"/>
        <v>0</v>
      </c>
      <c r="AC136" s="106">
        <f t="shared" si="463"/>
        <v>0</v>
      </c>
      <c r="AD136" s="106">
        <f t="shared" si="463"/>
        <v>27</v>
      </c>
      <c r="AE136" s="106">
        <f>SUM(AE137:AE142)</f>
        <v>347155.19999999995</v>
      </c>
      <c r="AF136" s="105">
        <f t="shared" ref="AF136" si="468">SUM(AF137:AF142)</f>
        <v>0</v>
      </c>
      <c r="AG136" s="106">
        <f t="shared" si="463"/>
        <v>0</v>
      </c>
      <c r="AH136" s="105">
        <f t="shared" si="463"/>
        <v>4</v>
      </c>
      <c r="AI136" s="106">
        <f t="shared" si="463"/>
        <v>61716.479999999996</v>
      </c>
      <c r="AJ136" s="105">
        <f t="shared" si="463"/>
        <v>39</v>
      </c>
      <c r="AK136" s="106">
        <f t="shared" si="463"/>
        <v>501446.39999999997</v>
      </c>
      <c r="AL136" s="105">
        <f t="shared" si="463"/>
        <v>0</v>
      </c>
      <c r="AM136" s="105">
        <f>SUM(AM137:AM142)</f>
        <v>0</v>
      </c>
      <c r="AN136" s="106">
        <f t="shared" ref="AN136" si="469">SUM(AN137:AN142)</f>
        <v>0</v>
      </c>
      <c r="AO136" s="106">
        <f t="shared" si="463"/>
        <v>0</v>
      </c>
      <c r="AP136" s="106">
        <f t="shared" si="463"/>
        <v>0</v>
      </c>
      <c r="AQ136" s="106">
        <f>SUM(AQ137:AQ142)</f>
        <v>0</v>
      </c>
      <c r="AR136" s="106">
        <f t="shared" ref="AR136" si="470">SUM(AR137:AR142)</f>
        <v>1</v>
      </c>
      <c r="AS136" s="106">
        <f>SUM(AS137:AS142)</f>
        <v>12857.599999999999</v>
      </c>
      <c r="AT136" s="106">
        <f t="shared" ref="AT136" si="471">SUM(AT137:AT142)</f>
        <v>0</v>
      </c>
      <c r="AU136" s="106">
        <f>SUM(AU137:AU142)</f>
        <v>0</v>
      </c>
      <c r="AV136" s="106">
        <f t="shared" ref="AV136" si="472">SUM(AV137:AV142)</f>
        <v>0</v>
      </c>
      <c r="AW136" s="106">
        <f>SUM(AW137:AW142)</f>
        <v>0</v>
      </c>
      <c r="AX136" s="105">
        <f>SUM(AX137:AX142)</f>
        <v>0</v>
      </c>
      <c r="AY136" s="106">
        <f>SUM(AY137:AY142)</f>
        <v>0</v>
      </c>
      <c r="AZ136" s="106">
        <f>SUM(AZ137:AZ142)</f>
        <v>0</v>
      </c>
      <c r="BA136" s="106">
        <f>SUM(BA137:BA142)</f>
        <v>0</v>
      </c>
      <c r="BB136" s="106">
        <f t="shared" ref="BB136" si="473">SUM(BB137:BB142)</f>
        <v>0</v>
      </c>
      <c r="BC136" s="106">
        <f>SUM(BC137:BC142)</f>
        <v>0</v>
      </c>
      <c r="BD136" s="106">
        <f t="shared" ref="BD136" si="474">SUM(BD137:BD142)</f>
        <v>0</v>
      </c>
      <c r="BE136" s="106">
        <f>SUM(BE137:BE142)</f>
        <v>0</v>
      </c>
      <c r="BF136" s="106">
        <f t="shared" ref="BF136" si="475">SUM(BF137:BF142)</f>
        <v>0</v>
      </c>
      <c r="BG136" s="106">
        <f>SUM(BG137:BG142)</f>
        <v>0</v>
      </c>
      <c r="BH136" s="106">
        <f>SUM(BH137:BH142)</f>
        <v>0</v>
      </c>
      <c r="BI136" s="106">
        <f>SUM(BI137:BI142)</f>
        <v>0</v>
      </c>
      <c r="BJ136" s="106">
        <f t="shared" ref="BJ136" si="476">SUM(BJ137:BJ142)</f>
        <v>0</v>
      </c>
      <c r="BK136" s="106">
        <f t="shared" si="463"/>
        <v>0</v>
      </c>
      <c r="BL136" s="105">
        <f t="shared" si="463"/>
        <v>69</v>
      </c>
      <c r="BM136" s="106">
        <f>SUM(BM137:BM142)</f>
        <v>1064609.28</v>
      </c>
      <c r="BN136" s="106">
        <f t="shared" ref="BN136" si="477">SUM(BN137:BN142)</f>
        <v>0</v>
      </c>
      <c r="BO136" s="106">
        <f>SUM(BO137:BO142)</f>
        <v>0</v>
      </c>
      <c r="BP136" s="106">
        <f t="shared" ref="BP136" si="478">SUM(BP137:BP142)</f>
        <v>0</v>
      </c>
      <c r="BQ136" s="106">
        <f t="shared" si="463"/>
        <v>0</v>
      </c>
      <c r="BR136" s="105">
        <f t="shared" si="463"/>
        <v>15</v>
      </c>
      <c r="BS136" s="106">
        <f>SUM(BS137:BS142)</f>
        <v>231436.79999999999</v>
      </c>
      <c r="BT136" s="106">
        <f t="shared" ref="BT136:BX136" si="479">SUM(BT137:BT142)</f>
        <v>12</v>
      </c>
      <c r="BU136" s="106">
        <f t="shared" si="479"/>
        <v>185149.44</v>
      </c>
      <c r="BV136" s="105">
        <f t="shared" si="479"/>
        <v>15</v>
      </c>
      <c r="BW136" s="106">
        <f t="shared" si="479"/>
        <v>231436.79999999999</v>
      </c>
      <c r="BX136" s="105">
        <f t="shared" si="479"/>
        <v>0</v>
      </c>
      <c r="BY136" s="106">
        <f>SUM(BY137:BY142)</f>
        <v>0</v>
      </c>
      <c r="BZ136" s="106">
        <f>SUM(BZ137:BZ142)</f>
        <v>9</v>
      </c>
      <c r="CA136" s="106">
        <f>SUM(CA137:CA142)</f>
        <v>138862.07999999999</v>
      </c>
      <c r="CB136" s="106">
        <f t="shared" ref="CB136:CU136" si="480">SUM(CB137:CB142)</f>
        <v>0</v>
      </c>
      <c r="CC136" s="106">
        <f t="shared" si="480"/>
        <v>0</v>
      </c>
      <c r="CD136" s="105">
        <f t="shared" si="480"/>
        <v>8</v>
      </c>
      <c r="CE136" s="106">
        <f t="shared" si="480"/>
        <v>123432.95999999999</v>
      </c>
      <c r="CF136" s="106">
        <f t="shared" si="480"/>
        <v>0</v>
      </c>
      <c r="CG136" s="106">
        <f t="shared" si="480"/>
        <v>0</v>
      </c>
      <c r="CH136" s="106">
        <f t="shared" si="480"/>
        <v>0</v>
      </c>
      <c r="CI136" s="106">
        <f t="shared" si="480"/>
        <v>0</v>
      </c>
      <c r="CJ136" s="105">
        <f t="shared" si="480"/>
        <v>5</v>
      </c>
      <c r="CK136" s="106">
        <f t="shared" si="480"/>
        <v>77145.599999999991</v>
      </c>
      <c r="CL136" s="106">
        <f t="shared" si="480"/>
        <v>0</v>
      </c>
      <c r="CM136" s="106">
        <f t="shared" si="480"/>
        <v>0</v>
      </c>
      <c r="CN136" s="105">
        <v>0</v>
      </c>
      <c r="CO136" s="106">
        <f t="shared" si="480"/>
        <v>0</v>
      </c>
      <c r="CP136" s="105">
        <f t="shared" si="480"/>
        <v>50</v>
      </c>
      <c r="CQ136" s="106">
        <f t="shared" si="480"/>
        <v>1180144</v>
      </c>
      <c r="CR136" s="106">
        <f t="shared" si="480"/>
        <v>0</v>
      </c>
      <c r="CS136" s="106">
        <f t="shared" si="480"/>
        <v>0</v>
      </c>
      <c r="CT136" s="106">
        <f t="shared" si="480"/>
        <v>300</v>
      </c>
      <c r="CU136" s="106">
        <f t="shared" si="480"/>
        <v>4932956</v>
      </c>
    </row>
    <row r="137" spans="1:99" s="1" customFormat="1" ht="45" x14ac:dyDescent="0.25">
      <c r="A137" s="35"/>
      <c r="B137" s="35">
        <v>90</v>
      </c>
      <c r="C137" s="49" t="s">
        <v>236</v>
      </c>
      <c r="D137" s="50">
        <v>11480</v>
      </c>
      <c r="E137" s="51">
        <v>0.8</v>
      </c>
      <c r="F137" s="52">
        <v>1</v>
      </c>
      <c r="G137" s="53"/>
      <c r="H137" s="50">
        <v>1.4</v>
      </c>
      <c r="I137" s="50">
        <v>1.68</v>
      </c>
      <c r="J137" s="50">
        <v>2.23</v>
      </c>
      <c r="K137" s="54">
        <v>2.57</v>
      </c>
      <c r="L137" s="55">
        <v>37</v>
      </c>
      <c r="M137" s="56">
        <f t="shared" ref="M137:M142" si="481">SUM(L137*$D137*$E137*$F137*$H137*$M$11)</f>
        <v>475731.19999999995</v>
      </c>
      <c r="N137" s="57"/>
      <c r="O137" s="56">
        <f t="shared" si="312"/>
        <v>0</v>
      </c>
      <c r="P137" s="57"/>
      <c r="Q137" s="56">
        <f t="shared" ref="Q137:Q142" si="482">SUM(P137*$D137*$E137*$F137*$H137*$Q$11)</f>
        <v>0</v>
      </c>
      <c r="R137" s="55"/>
      <c r="S137" s="56">
        <f t="shared" ref="S137:S142" si="483">SUM(R137*$D137*$E137*$F137*$H137*$S$11)</f>
        <v>0</v>
      </c>
      <c r="T137" s="57"/>
      <c r="U137" s="56">
        <f t="shared" ref="U137:U142" si="484">SUM(T137*$D137*$E137*$F137*$H137*$U$11)</f>
        <v>0</v>
      </c>
      <c r="V137" s="55"/>
      <c r="W137" s="58">
        <f t="shared" ref="W137:W142" si="485">SUM(V137*$D137*$E137*$F137*$H137*$W$11)</f>
        <v>0</v>
      </c>
      <c r="X137" s="59"/>
      <c r="Y137" s="56">
        <f t="shared" si="313"/>
        <v>0</v>
      </c>
      <c r="Z137" s="55"/>
      <c r="AA137" s="56">
        <f t="shared" ref="AA137:AA142" si="486">SUM(Z137*$D137*$E137*$F137*$H137*$AA$11)</f>
        <v>0</v>
      </c>
      <c r="AB137" s="57"/>
      <c r="AC137" s="56">
        <f t="shared" ref="AC137:AC142" si="487">SUM(AB137*$D137*$E137*$F137*$H137*$AC$11)</f>
        <v>0</v>
      </c>
      <c r="AD137" s="57">
        <v>27</v>
      </c>
      <c r="AE137" s="56">
        <f t="shared" ref="AE137:AE142" si="488">SUM(AD137*$D137*$E137*$F137*$H137*$AE$11)</f>
        <v>347155.19999999995</v>
      </c>
      <c r="AF137" s="55"/>
      <c r="AG137" s="56">
        <f t="shared" ref="AG137:AG142" si="489">AF137*$D137*$E137*$F137*$I137*$AG$11</f>
        <v>0</v>
      </c>
      <c r="AH137" s="60">
        <v>4</v>
      </c>
      <c r="AI137" s="56">
        <f t="shared" ref="AI137:AI142" si="490">AH137*$D137*$E137*$F137*$I137*$AI$11</f>
        <v>61716.479999999996</v>
      </c>
      <c r="AJ137" s="112">
        <v>39</v>
      </c>
      <c r="AK137" s="56">
        <f t="shared" ref="AK137:AK142" si="491">SUM(AJ137*$D137*$E137*$F137*$H137*$AK$11)</f>
        <v>501446.39999999997</v>
      </c>
      <c r="AL137" s="55"/>
      <c r="AM137" s="58">
        <f t="shared" ref="AM137:AM142" si="492">SUM(AL137*$D137*$E137*$F137*$H137*$AM$11)</f>
        <v>0</v>
      </c>
      <c r="AN137" s="57"/>
      <c r="AO137" s="56">
        <f t="shared" ref="AO137:AO142" si="493">SUM(AN137*$D137*$E137*$F137*$H137*$AO$11)</f>
        <v>0</v>
      </c>
      <c r="AP137" s="57"/>
      <c r="AQ137" s="56">
        <f t="shared" ref="AQ137:AQ142" si="494">SUM(AP137*$D137*$E137*$F137*$H137*$AQ$11)</f>
        <v>0</v>
      </c>
      <c r="AR137" s="57">
        <v>1</v>
      </c>
      <c r="AS137" s="56">
        <f t="shared" ref="AS137:AS142" si="495">SUM(AR137*$D137*$E137*$F137*$H137*$AS$11)</f>
        <v>12857.599999999999</v>
      </c>
      <c r="AT137" s="57"/>
      <c r="AU137" s="56">
        <f t="shared" ref="AU137:AU142" si="496">SUM(AT137*$D137*$E137*$F137*$H137*$AU$11)</f>
        <v>0</v>
      </c>
      <c r="AV137" s="57"/>
      <c r="AW137" s="56">
        <f t="shared" ref="AW137:AW142" si="497">SUM(AV137*$D137*$E137*$F137*$H137*$AW$11)</f>
        <v>0</v>
      </c>
      <c r="AX137" s="55"/>
      <c r="AY137" s="56">
        <f t="shared" ref="AY137:AY142" si="498">SUM(AX137*$D137*$E137*$F137*$H137*$AY$11)</f>
        <v>0</v>
      </c>
      <c r="AZ137" s="57"/>
      <c r="BA137" s="56">
        <f t="shared" ref="BA137:BA142" si="499">SUM(AZ137*$D137*$E137*$F137*$H137*$BA$11)</f>
        <v>0</v>
      </c>
      <c r="BB137" s="57"/>
      <c r="BC137" s="56">
        <f t="shared" ref="BC137:BC142" si="500">SUM(BB137*$D137*$E137*$F137*$H137*$BC$11)</f>
        <v>0</v>
      </c>
      <c r="BD137" s="57"/>
      <c r="BE137" s="56">
        <f t="shared" ref="BE137:BE142" si="501">SUM(BD137*$D137*$E137*$F137*$H137*$BE$11)</f>
        <v>0</v>
      </c>
      <c r="BF137" s="57"/>
      <c r="BG137" s="56">
        <f t="shared" ref="BG137:BG142" si="502">SUM(BF137*$D137*$E137*$F137*$H137*$BG$11)</f>
        <v>0</v>
      </c>
      <c r="BH137" s="57"/>
      <c r="BI137" s="56">
        <f t="shared" ref="BI137:BI142" si="503">SUM(BH137*$D137*$E137*$F137*$H137*$BI$11)</f>
        <v>0</v>
      </c>
      <c r="BJ137" s="57"/>
      <c r="BK137" s="56">
        <f t="shared" ref="BK137:BK142" si="504">BJ137*$D137*$E137*$F137*$I137*$BK$11</f>
        <v>0</v>
      </c>
      <c r="BL137" s="60">
        <v>69</v>
      </c>
      <c r="BM137" s="56">
        <f t="shared" ref="BM137:BM142" si="505">BL137*$D137*$E137*$F137*$I137*$BM$11</f>
        <v>1064609.28</v>
      </c>
      <c r="BN137" s="114"/>
      <c r="BO137" s="56">
        <f t="shared" ref="BO137:BO142" si="506">BN137*$D137*$E137*$F137*$I137*$BO$11</f>
        <v>0</v>
      </c>
      <c r="BP137" s="57"/>
      <c r="BQ137" s="56">
        <f t="shared" ref="BQ137:BQ142" si="507">BP137*$D137*$E137*$F137*$I137*$BQ$11</f>
        <v>0</v>
      </c>
      <c r="BR137" s="113">
        <v>15</v>
      </c>
      <c r="BS137" s="56">
        <f t="shared" ref="BS137:BS142" si="508">BR137*$D137*$E137*$F137*$I137*$BS$11</f>
        <v>231436.79999999999</v>
      </c>
      <c r="BT137" s="60">
        <v>12</v>
      </c>
      <c r="BU137" s="56">
        <f t="shared" ref="BU137:BU142" si="509">BT137*$D137*$E137*$F137*$I137*$BU$11</f>
        <v>185149.44</v>
      </c>
      <c r="BV137" s="55">
        <v>15</v>
      </c>
      <c r="BW137" s="56">
        <f t="shared" ref="BW137:BW142" si="510">BV137*$D137*$E137*$F137*$I137*$BW$11</f>
        <v>231436.79999999999</v>
      </c>
      <c r="BX137" s="60"/>
      <c r="BY137" s="56">
        <f t="shared" ref="BY137:BY142" si="511">BX137*$D137*$E137*$F137*$I137*$BY$11</f>
        <v>0</v>
      </c>
      <c r="BZ137" s="63">
        <v>9</v>
      </c>
      <c r="CA137" s="56">
        <f t="shared" ref="CA137:CA142" si="512">BZ137*$D137*$E137*$F137*$I137*$CA$11</f>
        <v>138862.07999999999</v>
      </c>
      <c r="CB137" s="57"/>
      <c r="CC137" s="56">
        <f t="shared" ref="CC137:CC142" si="513">CB137*$D137*$E137*$F137*$I137*$CC$11</f>
        <v>0</v>
      </c>
      <c r="CD137" s="55">
        <v>8</v>
      </c>
      <c r="CE137" s="56">
        <f t="shared" ref="CE137:CE142" si="514">CD137*$D137*$E137*$F137*$I137*$CE$11</f>
        <v>123432.95999999999</v>
      </c>
      <c r="CF137" s="57"/>
      <c r="CG137" s="56">
        <f t="shared" ref="CG137:CG142" si="515">CF137*$D137*$E137*$F137*$I137*$CG$11</f>
        <v>0</v>
      </c>
      <c r="CH137" s="57"/>
      <c r="CI137" s="56">
        <f t="shared" ref="CI137:CI142" si="516">CH137*$D137*$E137*$F137*$I137*$CI$11</f>
        <v>0</v>
      </c>
      <c r="CJ137" s="55">
        <v>5</v>
      </c>
      <c r="CK137" s="56">
        <f t="shared" ref="CK137:CK142" si="517">CJ137*$D137*$E137*$F137*$I137*$CK$11</f>
        <v>77145.599999999991</v>
      </c>
      <c r="CL137" s="57"/>
      <c r="CM137" s="56">
        <f t="shared" ref="CM137:CM142" si="518">CL137*$D137*$E137*$F137*$I137*$CM$11</f>
        <v>0</v>
      </c>
      <c r="CN137" s="60"/>
      <c r="CO137" s="56">
        <f t="shared" ref="CO137:CO142" si="519">CN137*$D137*$E137*$F137*$J137*$CO$11</f>
        <v>0</v>
      </c>
      <c r="CP137" s="60">
        <v>50</v>
      </c>
      <c r="CQ137" s="56">
        <f t="shared" ref="CQ137:CQ142" si="520">CP137*$D137*$E137*$F137*$K137*$CQ$11</f>
        <v>1180144</v>
      </c>
      <c r="CR137" s="56"/>
      <c r="CS137" s="56">
        <f t="shared" ref="CS137:CS142" si="521">CR137*D137*E137*F137</f>
        <v>0</v>
      </c>
      <c r="CT137" s="64">
        <f t="shared" ref="CT137:CU142" si="522">SUM(N137+L137+X137+P137+R137+Z137+V137+T137+AB137+AF137+AD137+AH137+AJ137+AN137+BJ137+BP137+AL137+AX137+AZ137+CB137+CD137+BZ137+CF137+CH137+BT137+BV137+AP137+AR137+AT137+AV137+BL137+BN137+BR137+BB137+BD137+BF137+BH137+BX137+CJ137+CL137+CN137+CP137+CR137)</f>
        <v>291</v>
      </c>
      <c r="CU137" s="64">
        <f t="shared" si="522"/>
        <v>4631123.84</v>
      </c>
    </row>
    <row r="138" spans="1:99" s="1" customFormat="1" ht="30" x14ac:dyDescent="0.25">
      <c r="A138" s="35"/>
      <c r="B138" s="35">
        <v>91</v>
      </c>
      <c r="C138" s="79" t="s">
        <v>237</v>
      </c>
      <c r="D138" s="50">
        <v>11480</v>
      </c>
      <c r="E138" s="51">
        <v>2.1800000000000002</v>
      </c>
      <c r="F138" s="52">
        <v>1</v>
      </c>
      <c r="G138" s="53"/>
      <c r="H138" s="50">
        <v>1.4</v>
      </c>
      <c r="I138" s="50">
        <v>1.68</v>
      </c>
      <c r="J138" s="50">
        <v>2.23</v>
      </c>
      <c r="K138" s="54">
        <v>2.57</v>
      </c>
      <c r="L138" s="55">
        <v>5</v>
      </c>
      <c r="M138" s="56">
        <f t="shared" si="481"/>
        <v>175184.80000000002</v>
      </c>
      <c r="N138" s="57">
        <v>0</v>
      </c>
      <c r="O138" s="56">
        <f t="shared" si="312"/>
        <v>0</v>
      </c>
      <c r="P138" s="57">
        <v>0</v>
      </c>
      <c r="Q138" s="56">
        <f t="shared" si="482"/>
        <v>0</v>
      </c>
      <c r="R138" s="55">
        <v>0</v>
      </c>
      <c r="S138" s="56">
        <f t="shared" si="483"/>
        <v>0</v>
      </c>
      <c r="T138" s="57">
        <v>0</v>
      </c>
      <c r="U138" s="56">
        <f t="shared" si="484"/>
        <v>0</v>
      </c>
      <c r="V138" s="55"/>
      <c r="W138" s="58">
        <f t="shared" si="485"/>
        <v>0</v>
      </c>
      <c r="X138" s="59"/>
      <c r="Y138" s="56">
        <f t="shared" si="313"/>
        <v>0</v>
      </c>
      <c r="Z138" s="55">
        <v>0</v>
      </c>
      <c r="AA138" s="56">
        <f t="shared" si="486"/>
        <v>0</v>
      </c>
      <c r="AB138" s="57">
        <v>0</v>
      </c>
      <c r="AC138" s="56">
        <f t="shared" si="487"/>
        <v>0</v>
      </c>
      <c r="AD138" s="57"/>
      <c r="AE138" s="56">
        <f t="shared" si="488"/>
        <v>0</v>
      </c>
      <c r="AF138" s="55">
        <v>0</v>
      </c>
      <c r="AG138" s="56">
        <f t="shared" si="489"/>
        <v>0</v>
      </c>
      <c r="AH138" s="55">
        <v>0</v>
      </c>
      <c r="AI138" s="56">
        <f t="shared" si="490"/>
        <v>0</v>
      </c>
      <c r="AJ138" s="61"/>
      <c r="AK138" s="56">
        <f t="shared" si="491"/>
        <v>0</v>
      </c>
      <c r="AL138" s="55"/>
      <c r="AM138" s="58">
        <f t="shared" si="492"/>
        <v>0</v>
      </c>
      <c r="AN138" s="57">
        <v>0</v>
      </c>
      <c r="AO138" s="56">
        <f t="shared" si="493"/>
        <v>0</v>
      </c>
      <c r="AP138" s="57">
        <v>0</v>
      </c>
      <c r="AQ138" s="56">
        <f t="shared" si="494"/>
        <v>0</v>
      </c>
      <c r="AR138" s="57"/>
      <c r="AS138" s="56">
        <f t="shared" si="495"/>
        <v>0</v>
      </c>
      <c r="AT138" s="57"/>
      <c r="AU138" s="56">
        <f t="shared" si="496"/>
        <v>0</v>
      </c>
      <c r="AV138" s="57"/>
      <c r="AW138" s="56">
        <f t="shared" si="497"/>
        <v>0</v>
      </c>
      <c r="AX138" s="55">
        <v>0</v>
      </c>
      <c r="AY138" s="56">
        <f t="shared" si="498"/>
        <v>0</v>
      </c>
      <c r="AZ138" s="57">
        <v>0</v>
      </c>
      <c r="BA138" s="56">
        <f t="shared" si="499"/>
        <v>0</v>
      </c>
      <c r="BB138" s="57">
        <v>0</v>
      </c>
      <c r="BC138" s="56">
        <f t="shared" si="500"/>
        <v>0</v>
      </c>
      <c r="BD138" s="57">
        <v>0</v>
      </c>
      <c r="BE138" s="56">
        <f t="shared" si="501"/>
        <v>0</v>
      </c>
      <c r="BF138" s="57">
        <v>0</v>
      </c>
      <c r="BG138" s="56">
        <f t="shared" si="502"/>
        <v>0</v>
      </c>
      <c r="BH138" s="57"/>
      <c r="BI138" s="56">
        <f t="shared" si="503"/>
        <v>0</v>
      </c>
      <c r="BJ138" s="57">
        <v>0</v>
      </c>
      <c r="BK138" s="56">
        <f t="shared" si="504"/>
        <v>0</v>
      </c>
      <c r="BL138" s="55">
        <v>0</v>
      </c>
      <c r="BM138" s="56">
        <f t="shared" si="505"/>
        <v>0</v>
      </c>
      <c r="BN138" s="114"/>
      <c r="BO138" s="56">
        <f t="shared" si="506"/>
        <v>0</v>
      </c>
      <c r="BP138" s="57">
        <v>0</v>
      </c>
      <c r="BQ138" s="56">
        <f t="shared" si="507"/>
        <v>0</v>
      </c>
      <c r="BR138" s="55">
        <v>0</v>
      </c>
      <c r="BS138" s="56">
        <f t="shared" si="508"/>
        <v>0</v>
      </c>
      <c r="BT138" s="55"/>
      <c r="BU138" s="56">
        <f t="shared" si="509"/>
        <v>0</v>
      </c>
      <c r="BV138" s="55">
        <v>0</v>
      </c>
      <c r="BW138" s="56">
        <f t="shared" si="510"/>
        <v>0</v>
      </c>
      <c r="BX138" s="55"/>
      <c r="BY138" s="56">
        <f t="shared" si="511"/>
        <v>0</v>
      </c>
      <c r="BZ138" s="57">
        <v>0</v>
      </c>
      <c r="CA138" s="56">
        <f t="shared" si="512"/>
        <v>0</v>
      </c>
      <c r="CB138" s="57">
        <v>0</v>
      </c>
      <c r="CC138" s="56">
        <f t="shared" si="513"/>
        <v>0</v>
      </c>
      <c r="CD138" s="55"/>
      <c r="CE138" s="56">
        <f t="shared" si="514"/>
        <v>0</v>
      </c>
      <c r="CF138" s="57">
        <v>0</v>
      </c>
      <c r="CG138" s="56">
        <f t="shared" si="515"/>
        <v>0</v>
      </c>
      <c r="CH138" s="57"/>
      <c r="CI138" s="56">
        <f t="shared" si="516"/>
        <v>0</v>
      </c>
      <c r="CJ138" s="55"/>
      <c r="CK138" s="56">
        <f t="shared" si="517"/>
        <v>0</v>
      </c>
      <c r="CL138" s="57">
        <v>0</v>
      </c>
      <c r="CM138" s="56">
        <f t="shared" si="518"/>
        <v>0</v>
      </c>
      <c r="CN138" s="55">
        <v>0</v>
      </c>
      <c r="CO138" s="56">
        <f t="shared" si="519"/>
        <v>0</v>
      </c>
      <c r="CP138" s="55">
        <v>0</v>
      </c>
      <c r="CQ138" s="56">
        <f t="shared" si="520"/>
        <v>0</v>
      </c>
      <c r="CR138" s="56"/>
      <c r="CS138" s="56">
        <f t="shared" si="521"/>
        <v>0</v>
      </c>
      <c r="CT138" s="64">
        <f t="shared" si="522"/>
        <v>5</v>
      </c>
      <c r="CU138" s="64">
        <f t="shared" si="522"/>
        <v>175184.80000000002</v>
      </c>
    </row>
    <row r="139" spans="1:99" s="1" customFormat="1" ht="30" x14ac:dyDescent="0.25">
      <c r="A139" s="35"/>
      <c r="B139" s="35">
        <v>92</v>
      </c>
      <c r="C139" s="79" t="s">
        <v>238</v>
      </c>
      <c r="D139" s="50">
        <v>11480</v>
      </c>
      <c r="E139" s="51">
        <v>2.58</v>
      </c>
      <c r="F139" s="52">
        <v>1</v>
      </c>
      <c r="G139" s="53"/>
      <c r="H139" s="50">
        <v>1.4</v>
      </c>
      <c r="I139" s="50">
        <v>1.68</v>
      </c>
      <c r="J139" s="50">
        <v>2.23</v>
      </c>
      <c r="K139" s="54">
        <v>2.57</v>
      </c>
      <c r="L139" s="55"/>
      <c r="M139" s="56">
        <f t="shared" si="481"/>
        <v>0</v>
      </c>
      <c r="N139" s="57">
        <v>0</v>
      </c>
      <c r="O139" s="56">
        <f t="shared" si="312"/>
        <v>0</v>
      </c>
      <c r="P139" s="57">
        <v>0</v>
      </c>
      <c r="Q139" s="56">
        <f t="shared" si="482"/>
        <v>0</v>
      </c>
      <c r="R139" s="55">
        <v>0</v>
      </c>
      <c r="S139" s="56">
        <f t="shared" si="483"/>
        <v>0</v>
      </c>
      <c r="T139" s="57">
        <v>0</v>
      </c>
      <c r="U139" s="56">
        <f t="shared" si="484"/>
        <v>0</v>
      </c>
      <c r="V139" s="55"/>
      <c r="W139" s="58">
        <f t="shared" si="485"/>
        <v>0</v>
      </c>
      <c r="X139" s="59"/>
      <c r="Y139" s="56">
        <f t="shared" si="313"/>
        <v>0</v>
      </c>
      <c r="Z139" s="55">
        <v>0</v>
      </c>
      <c r="AA139" s="56">
        <f t="shared" si="486"/>
        <v>0</v>
      </c>
      <c r="AB139" s="57">
        <v>0</v>
      </c>
      <c r="AC139" s="56">
        <f t="shared" si="487"/>
        <v>0</v>
      </c>
      <c r="AD139" s="57"/>
      <c r="AE139" s="56">
        <f t="shared" si="488"/>
        <v>0</v>
      </c>
      <c r="AF139" s="55">
        <v>0</v>
      </c>
      <c r="AG139" s="56">
        <f t="shared" si="489"/>
        <v>0</v>
      </c>
      <c r="AH139" s="55">
        <v>0</v>
      </c>
      <c r="AI139" s="56">
        <f t="shared" si="490"/>
        <v>0</v>
      </c>
      <c r="AJ139" s="61"/>
      <c r="AK139" s="56">
        <f t="shared" si="491"/>
        <v>0</v>
      </c>
      <c r="AL139" s="55"/>
      <c r="AM139" s="58">
        <f t="shared" si="492"/>
        <v>0</v>
      </c>
      <c r="AN139" s="57">
        <v>0</v>
      </c>
      <c r="AO139" s="56">
        <f t="shared" si="493"/>
        <v>0</v>
      </c>
      <c r="AP139" s="57">
        <v>0</v>
      </c>
      <c r="AQ139" s="56">
        <f t="shared" si="494"/>
        <v>0</v>
      </c>
      <c r="AR139" s="57"/>
      <c r="AS139" s="56">
        <f t="shared" si="495"/>
        <v>0</v>
      </c>
      <c r="AT139" s="57"/>
      <c r="AU139" s="56">
        <f t="shared" si="496"/>
        <v>0</v>
      </c>
      <c r="AV139" s="57"/>
      <c r="AW139" s="56">
        <f t="shared" si="497"/>
        <v>0</v>
      </c>
      <c r="AX139" s="55">
        <v>0</v>
      </c>
      <c r="AY139" s="56">
        <f t="shared" si="498"/>
        <v>0</v>
      </c>
      <c r="AZ139" s="57">
        <v>0</v>
      </c>
      <c r="BA139" s="56">
        <f t="shared" si="499"/>
        <v>0</v>
      </c>
      <c r="BB139" s="57">
        <v>0</v>
      </c>
      <c r="BC139" s="56">
        <f t="shared" si="500"/>
        <v>0</v>
      </c>
      <c r="BD139" s="57">
        <v>0</v>
      </c>
      <c r="BE139" s="56">
        <f t="shared" si="501"/>
        <v>0</v>
      </c>
      <c r="BF139" s="57">
        <v>0</v>
      </c>
      <c r="BG139" s="56">
        <f t="shared" si="502"/>
        <v>0</v>
      </c>
      <c r="BH139" s="57"/>
      <c r="BI139" s="56">
        <f t="shared" si="503"/>
        <v>0</v>
      </c>
      <c r="BJ139" s="57">
        <v>0</v>
      </c>
      <c r="BK139" s="56">
        <f t="shared" si="504"/>
        <v>0</v>
      </c>
      <c r="BL139" s="55">
        <v>0</v>
      </c>
      <c r="BM139" s="56">
        <f t="shared" si="505"/>
        <v>0</v>
      </c>
      <c r="BN139" s="114"/>
      <c r="BO139" s="56">
        <f t="shared" si="506"/>
        <v>0</v>
      </c>
      <c r="BP139" s="57">
        <v>0</v>
      </c>
      <c r="BQ139" s="56">
        <f t="shared" si="507"/>
        <v>0</v>
      </c>
      <c r="BR139" s="55">
        <v>0</v>
      </c>
      <c r="BS139" s="56">
        <f t="shared" si="508"/>
        <v>0</v>
      </c>
      <c r="BT139" s="55"/>
      <c r="BU139" s="56">
        <f t="shared" si="509"/>
        <v>0</v>
      </c>
      <c r="BV139" s="55">
        <v>0</v>
      </c>
      <c r="BW139" s="56">
        <f t="shared" si="510"/>
        <v>0</v>
      </c>
      <c r="BX139" s="55"/>
      <c r="BY139" s="56">
        <f t="shared" si="511"/>
        <v>0</v>
      </c>
      <c r="BZ139" s="57">
        <v>0</v>
      </c>
      <c r="CA139" s="56">
        <f t="shared" si="512"/>
        <v>0</v>
      </c>
      <c r="CB139" s="57">
        <v>0</v>
      </c>
      <c r="CC139" s="56">
        <f t="shared" si="513"/>
        <v>0</v>
      </c>
      <c r="CD139" s="55">
        <v>0</v>
      </c>
      <c r="CE139" s="56">
        <f t="shared" si="514"/>
        <v>0</v>
      </c>
      <c r="CF139" s="57">
        <v>0</v>
      </c>
      <c r="CG139" s="56">
        <f t="shared" si="515"/>
        <v>0</v>
      </c>
      <c r="CH139" s="57"/>
      <c r="CI139" s="56">
        <f t="shared" si="516"/>
        <v>0</v>
      </c>
      <c r="CJ139" s="55"/>
      <c r="CK139" s="56">
        <f t="shared" si="517"/>
        <v>0</v>
      </c>
      <c r="CL139" s="57">
        <v>0</v>
      </c>
      <c r="CM139" s="56">
        <f t="shared" si="518"/>
        <v>0</v>
      </c>
      <c r="CN139" s="55">
        <v>0</v>
      </c>
      <c r="CO139" s="56">
        <f t="shared" si="519"/>
        <v>0</v>
      </c>
      <c r="CP139" s="55">
        <v>0</v>
      </c>
      <c r="CQ139" s="56">
        <f t="shared" si="520"/>
        <v>0</v>
      </c>
      <c r="CR139" s="56"/>
      <c r="CS139" s="56">
        <f t="shared" si="521"/>
        <v>0</v>
      </c>
      <c r="CT139" s="64">
        <f t="shared" si="522"/>
        <v>0</v>
      </c>
      <c r="CU139" s="64">
        <f t="shared" si="522"/>
        <v>0</v>
      </c>
    </row>
    <row r="140" spans="1:99" s="1" customFormat="1" ht="45" x14ac:dyDescent="0.25">
      <c r="A140" s="35"/>
      <c r="B140" s="35">
        <v>93</v>
      </c>
      <c r="C140" s="79" t="s">
        <v>239</v>
      </c>
      <c r="D140" s="50">
        <v>11480</v>
      </c>
      <c r="E140" s="51">
        <v>1.97</v>
      </c>
      <c r="F140" s="52">
        <v>1</v>
      </c>
      <c r="G140" s="53"/>
      <c r="H140" s="50">
        <v>1.4</v>
      </c>
      <c r="I140" s="50">
        <v>1.68</v>
      </c>
      <c r="J140" s="50">
        <v>2.23</v>
      </c>
      <c r="K140" s="54">
        <v>2.57</v>
      </c>
      <c r="L140" s="55">
        <v>4</v>
      </c>
      <c r="M140" s="56">
        <f t="shared" si="481"/>
        <v>126647.35999999999</v>
      </c>
      <c r="N140" s="57">
        <v>0</v>
      </c>
      <c r="O140" s="56">
        <f t="shared" si="312"/>
        <v>0</v>
      </c>
      <c r="P140" s="57">
        <v>0</v>
      </c>
      <c r="Q140" s="56">
        <f t="shared" si="482"/>
        <v>0</v>
      </c>
      <c r="R140" s="55">
        <v>0</v>
      </c>
      <c r="S140" s="56">
        <f t="shared" si="483"/>
        <v>0</v>
      </c>
      <c r="T140" s="57">
        <v>0</v>
      </c>
      <c r="U140" s="56">
        <f t="shared" si="484"/>
        <v>0</v>
      </c>
      <c r="V140" s="55"/>
      <c r="W140" s="58">
        <f t="shared" si="485"/>
        <v>0</v>
      </c>
      <c r="X140" s="59"/>
      <c r="Y140" s="56">
        <f t="shared" si="313"/>
        <v>0</v>
      </c>
      <c r="Z140" s="55">
        <v>0</v>
      </c>
      <c r="AA140" s="56">
        <f t="shared" si="486"/>
        <v>0</v>
      </c>
      <c r="AB140" s="57">
        <v>0</v>
      </c>
      <c r="AC140" s="56">
        <f t="shared" si="487"/>
        <v>0</v>
      </c>
      <c r="AD140" s="57"/>
      <c r="AE140" s="56">
        <f t="shared" si="488"/>
        <v>0</v>
      </c>
      <c r="AF140" s="55">
        <v>0</v>
      </c>
      <c r="AG140" s="56">
        <f t="shared" si="489"/>
        <v>0</v>
      </c>
      <c r="AH140" s="55">
        <v>0</v>
      </c>
      <c r="AI140" s="56">
        <f t="shared" si="490"/>
        <v>0</v>
      </c>
      <c r="AJ140" s="61"/>
      <c r="AK140" s="56">
        <f t="shared" si="491"/>
        <v>0</v>
      </c>
      <c r="AL140" s="55"/>
      <c r="AM140" s="58">
        <f t="shared" si="492"/>
        <v>0</v>
      </c>
      <c r="AN140" s="57">
        <v>0</v>
      </c>
      <c r="AO140" s="56">
        <f t="shared" si="493"/>
        <v>0</v>
      </c>
      <c r="AP140" s="57">
        <v>0</v>
      </c>
      <c r="AQ140" s="56">
        <f t="shared" si="494"/>
        <v>0</v>
      </c>
      <c r="AR140" s="57"/>
      <c r="AS140" s="56">
        <f t="shared" si="495"/>
        <v>0</v>
      </c>
      <c r="AT140" s="57"/>
      <c r="AU140" s="56">
        <f t="shared" si="496"/>
        <v>0</v>
      </c>
      <c r="AV140" s="57"/>
      <c r="AW140" s="56">
        <f t="shared" si="497"/>
        <v>0</v>
      </c>
      <c r="AX140" s="55">
        <v>0</v>
      </c>
      <c r="AY140" s="56">
        <f t="shared" si="498"/>
        <v>0</v>
      </c>
      <c r="AZ140" s="57">
        <v>0</v>
      </c>
      <c r="BA140" s="56">
        <f t="shared" si="499"/>
        <v>0</v>
      </c>
      <c r="BB140" s="57">
        <v>0</v>
      </c>
      <c r="BC140" s="56">
        <f t="shared" si="500"/>
        <v>0</v>
      </c>
      <c r="BD140" s="57">
        <v>0</v>
      </c>
      <c r="BE140" s="56">
        <f t="shared" si="501"/>
        <v>0</v>
      </c>
      <c r="BF140" s="57">
        <v>0</v>
      </c>
      <c r="BG140" s="56">
        <f t="shared" si="502"/>
        <v>0</v>
      </c>
      <c r="BH140" s="57"/>
      <c r="BI140" s="56">
        <f t="shared" si="503"/>
        <v>0</v>
      </c>
      <c r="BJ140" s="57">
        <v>0</v>
      </c>
      <c r="BK140" s="56">
        <f t="shared" si="504"/>
        <v>0</v>
      </c>
      <c r="BL140" s="55">
        <v>0</v>
      </c>
      <c r="BM140" s="56">
        <f t="shared" si="505"/>
        <v>0</v>
      </c>
      <c r="BN140" s="114"/>
      <c r="BO140" s="56">
        <f t="shared" si="506"/>
        <v>0</v>
      </c>
      <c r="BP140" s="57">
        <v>0</v>
      </c>
      <c r="BQ140" s="56">
        <f t="shared" si="507"/>
        <v>0</v>
      </c>
      <c r="BR140" s="55">
        <v>0</v>
      </c>
      <c r="BS140" s="56">
        <f t="shared" si="508"/>
        <v>0</v>
      </c>
      <c r="BT140" s="55">
        <v>0</v>
      </c>
      <c r="BU140" s="56">
        <f t="shared" si="509"/>
        <v>0</v>
      </c>
      <c r="BV140" s="55">
        <v>0</v>
      </c>
      <c r="BW140" s="56">
        <f t="shared" si="510"/>
        <v>0</v>
      </c>
      <c r="BX140" s="55"/>
      <c r="BY140" s="56">
        <f t="shared" si="511"/>
        <v>0</v>
      </c>
      <c r="BZ140" s="57">
        <v>0</v>
      </c>
      <c r="CA140" s="56">
        <f t="shared" si="512"/>
        <v>0</v>
      </c>
      <c r="CB140" s="57">
        <v>0</v>
      </c>
      <c r="CC140" s="56">
        <f t="shared" si="513"/>
        <v>0</v>
      </c>
      <c r="CD140" s="55">
        <v>0</v>
      </c>
      <c r="CE140" s="56">
        <f t="shared" si="514"/>
        <v>0</v>
      </c>
      <c r="CF140" s="57">
        <v>0</v>
      </c>
      <c r="CG140" s="56">
        <f t="shared" si="515"/>
        <v>0</v>
      </c>
      <c r="CH140" s="57"/>
      <c r="CI140" s="56">
        <f t="shared" si="516"/>
        <v>0</v>
      </c>
      <c r="CJ140" s="55"/>
      <c r="CK140" s="56">
        <f t="shared" si="517"/>
        <v>0</v>
      </c>
      <c r="CL140" s="57">
        <v>0</v>
      </c>
      <c r="CM140" s="56">
        <f t="shared" si="518"/>
        <v>0</v>
      </c>
      <c r="CN140" s="55">
        <v>0</v>
      </c>
      <c r="CO140" s="56">
        <f t="shared" si="519"/>
        <v>0</v>
      </c>
      <c r="CP140" s="55">
        <v>0</v>
      </c>
      <c r="CQ140" s="56">
        <f t="shared" si="520"/>
        <v>0</v>
      </c>
      <c r="CR140" s="56"/>
      <c r="CS140" s="56">
        <f t="shared" si="521"/>
        <v>0</v>
      </c>
      <c r="CT140" s="64">
        <f t="shared" si="522"/>
        <v>4</v>
      </c>
      <c r="CU140" s="64">
        <f t="shared" si="522"/>
        <v>126647.35999999999</v>
      </c>
    </row>
    <row r="141" spans="1:99" s="1" customFormat="1" ht="45" x14ac:dyDescent="0.25">
      <c r="A141" s="35"/>
      <c r="B141" s="35">
        <v>94</v>
      </c>
      <c r="C141" s="79" t="s">
        <v>240</v>
      </c>
      <c r="D141" s="50">
        <v>11480</v>
      </c>
      <c r="E141" s="51">
        <v>2.04</v>
      </c>
      <c r="F141" s="52">
        <v>1</v>
      </c>
      <c r="G141" s="53"/>
      <c r="H141" s="50">
        <v>1.4</v>
      </c>
      <c r="I141" s="50">
        <v>1.68</v>
      </c>
      <c r="J141" s="50">
        <v>2.23</v>
      </c>
      <c r="K141" s="54">
        <v>2.57</v>
      </c>
      <c r="L141" s="55"/>
      <c r="M141" s="56">
        <f t="shared" si="481"/>
        <v>0</v>
      </c>
      <c r="N141" s="57">
        <v>0</v>
      </c>
      <c r="O141" s="56">
        <f t="shared" si="312"/>
        <v>0</v>
      </c>
      <c r="P141" s="57">
        <v>0</v>
      </c>
      <c r="Q141" s="56">
        <f t="shared" si="482"/>
        <v>0</v>
      </c>
      <c r="R141" s="55">
        <v>0</v>
      </c>
      <c r="S141" s="56">
        <f t="shared" si="483"/>
        <v>0</v>
      </c>
      <c r="T141" s="57">
        <v>0</v>
      </c>
      <c r="U141" s="56">
        <f t="shared" si="484"/>
        <v>0</v>
      </c>
      <c r="V141" s="55"/>
      <c r="W141" s="58">
        <f t="shared" si="485"/>
        <v>0</v>
      </c>
      <c r="X141" s="59"/>
      <c r="Y141" s="56">
        <f t="shared" si="313"/>
        <v>0</v>
      </c>
      <c r="Z141" s="55">
        <v>0</v>
      </c>
      <c r="AA141" s="56">
        <f t="shared" si="486"/>
        <v>0</v>
      </c>
      <c r="AB141" s="57">
        <v>0</v>
      </c>
      <c r="AC141" s="56">
        <f t="shared" si="487"/>
        <v>0</v>
      </c>
      <c r="AD141" s="57">
        <v>0</v>
      </c>
      <c r="AE141" s="56">
        <f t="shared" si="488"/>
        <v>0</v>
      </c>
      <c r="AF141" s="55">
        <v>0</v>
      </c>
      <c r="AG141" s="56">
        <f t="shared" si="489"/>
        <v>0</v>
      </c>
      <c r="AH141" s="55">
        <v>0</v>
      </c>
      <c r="AI141" s="56">
        <f t="shared" si="490"/>
        <v>0</v>
      </c>
      <c r="AJ141" s="61"/>
      <c r="AK141" s="56">
        <f t="shared" si="491"/>
        <v>0</v>
      </c>
      <c r="AL141" s="55"/>
      <c r="AM141" s="58">
        <f t="shared" si="492"/>
        <v>0</v>
      </c>
      <c r="AN141" s="57">
        <v>0</v>
      </c>
      <c r="AO141" s="56">
        <f t="shared" si="493"/>
        <v>0</v>
      </c>
      <c r="AP141" s="57">
        <v>0</v>
      </c>
      <c r="AQ141" s="56">
        <f t="shared" si="494"/>
        <v>0</v>
      </c>
      <c r="AR141" s="57"/>
      <c r="AS141" s="56">
        <f t="shared" si="495"/>
        <v>0</v>
      </c>
      <c r="AT141" s="57"/>
      <c r="AU141" s="56">
        <f t="shared" si="496"/>
        <v>0</v>
      </c>
      <c r="AV141" s="57"/>
      <c r="AW141" s="56">
        <f t="shared" si="497"/>
        <v>0</v>
      </c>
      <c r="AX141" s="55">
        <v>0</v>
      </c>
      <c r="AY141" s="56">
        <f t="shared" si="498"/>
        <v>0</v>
      </c>
      <c r="AZ141" s="57">
        <v>0</v>
      </c>
      <c r="BA141" s="56">
        <f t="shared" si="499"/>
        <v>0</v>
      </c>
      <c r="BB141" s="57">
        <v>0</v>
      </c>
      <c r="BC141" s="56">
        <f t="shared" si="500"/>
        <v>0</v>
      </c>
      <c r="BD141" s="57">
        <v>0</v>
      </c>
      <c r="BE141" s="56">
        <f t="shared" si="501"/>
        <v>0</v>
      </c>
      <c r="BF141" s="57">
        <v>0</v>
      </c>
      <c r="BG141" s="56">
        <f t="shared" si="502"/>
        <v>0</v>
      </c>
      <c r="BH141" s="57"/>
      <c r="BI141" s="56">
        <f t="shared" si="503"/>
        <v>0</v>
      </c>
      <c r="BJ141" s="57">
        <v>0</v>
      </c>
      <c r="BK141" s="56">
        <f t="shared" si="504"/>
        <v>0</v>
      </c>
      <c r="BL141" s="55">
        <v>0</v>
      </c>
      <c r="BM141" s="56">
        <f t="shared" si="505"/>
        <v>0</v>
      </c>
      <c r="BN141" s="114"/>
      <c r="BO141" s="56">
        <f t="shared" si="506"/>
        <v>0</v>
      </c>
      <c r="BP141" s="57">
        <v>0</v>
      </c>
      <c r="BQ141" s="56">
        <f t="shared" si="507"/>
        <v>0</v>
      </c>
      <c r="BR141" s="55">
        <v>0</v>
      </c>
      <c r="BS141" s="56">
        <f t="shared" si="508"/>
        <v>0</v>
      </c>
      <c r="BT141" s="55">
        <v>0</v>
      </c>
      <c r="BU141" s="56">
        <f t="shared" si="509"/>
        <v>0</v>
      </c>
      <c r="BV141" s="55">
        <v>0</v>
      </c>
      <c r="BW141" s="56">
        <f t="shared" si="510"/>
        <v>0</v>
      </c>
      <c r="BX141" s="55"/>
      <c r="BY141" s="56">
        <f t="shared" si="511"/>
        <v>0</v>
      </c>
      <c r="BZ141" s="57">
        <v>0</v>
      </c>
      <c r="CA141" s="56">
        <f t="shared" si="512"/>
        <v>0</v>
      </c>
      <c r="CB141" s="57">
        <v>0</v>
      </c>
      <c r="CC141" s="56">
        <f t="shared" si="513"/>
        <v>0</v>
      </c>
      <c r="CD141" s="55">
        <v>0</v>
      </c>
      <c r="CE141" s="56">
        <f t="shared" si="514"/>
        <v>0</v>
      </c>
      <c r="CF141" s="57">
        <v>0</v>
      </c>
      <c r="CG141" s="56">
        <f t="shared" si="515"/>
        <v>0</v>
      </c>
      <c r="CH141" s="57"/>
      <c r="CI141" s="56">
        <f t="shared" si="516"/>
        <v>0</v>
      </c>
      <c r="CJ141" s="55"/>
      <c r="CK141" s="56">
        <f t="shared" si="517"/>
        <v>0</v>
      </c>
      <c r="CL141" s="57">
        <v>0</v>
      </c>
      <c r="CM141" s="56">
        <f t="shared" si="518"/>
        <v>0</v>
      </c>
      <c r="CN141" s="55">
        <v>0</v>
      </c>
      <c r="CO141" s="56">
        <f t="shared" si="519"/>
        <v>0</v>
      </c>
      <c r="CP141" s="55">
        <v>0</v>
      </c>
      <c r="CQ141" s="56">
        <f t="shared" si="520"/>
        <v>0</v>
      </c>
      <c r="CR141" s="56"/>
      <c r="CS141" s="56">
        <f t="shared" si="521"/>
        <v>0</v>
      </c>
      <c r="CT141" s="64">
        <f t="shared" si="522"/>
        <v>0</v>
      </c>
      <c r="CU141" s="64">
        <f t="shared" si="522"/>
        <v>0</v>
      </c>
    </row>
    <row r="142" spans="1:99" s="1" customFormat="1" ht="45" x14ac:dyDescent="0.25">
      <c r="A142" s="35"/>
      <c r="B142" s="35">
        <v>95</v>
      </c>
      <c r="C142" s="79" t="s">
        <v>241</v>
      </c>
      <c r="D142" s="50">
        <v>11480</v>
      </c>
      <c r="E142" s="51">
        <v>2.95</v>
      </c>
      <c r="F142" s="52">
        <v>1</v>
      </c>
      <c r="G142" s="53"/>
      <c r="H142" s="50">
        <v>1.4</v>
      </c>
      <c r="I142" s="50">
        <v>1.68</v>
      </c>
      <c r="J142" s="50">
        <v>2.23</v>
      </c>
      <c r="K142" s="54">
        <v>2.57</v>
      </c>
      <c r="L142" s="55"/>
      <c r="M142" s="56">
        <f t="shared" si="481"/>
        <v>0</v>
      </c>
      <c r="N142" s="57">
        <v>0</v>
      </c>
      <c r="O142" s="56">
        <f t="shared" si="312"/>
        <v>0</v>
      </c>
      <c r="P142" s="57">
        <v>0</v>
      </c>
      <c r="Q142" s="56">
        <f t="shared" si="482"/>
        <v>0</v>
      </c>
      <c r="R142" s="55">
        <v>0</v>
      </c>
      <c r="S142" s="56">
        <f t="shared" si="483"/>
        <v>0</v>
      </c>
      <c r="T142" s="57">
        <v>0</v>
      </c>
      <c r="U142" s="56">
        <f t="shared" si="484"/>
        <v>0</v>
      </c>
      <c r="V142" s="55"/>
      <c r="W142" s="58">
        <f t="shared" si="485"/>
        <v>0</v>
      </c>
      <c r="X142" s="59"/>
      <c r="Y142" s="56">
        <f t="shared" si="313"/>
        <v>0</v>
      </c>
      <c r="Z142" s="55">
        <v>0</v>
      </c>
      <c r="AA142" s="56">
        <f t="shared" si="486"/>
        <v>0</v>
      </c>
      <c r="AB142" s="57">
        <v>0</v>
      </c>
      <c r="AC142" s="56">
        <f t="shared" si="487"/>
        <v>0</v>
      </c>
      <c r="AD142" s="57">
        <v>0</v>
      </c>
      <c r="AE142" s="56">
        <f t="shared" si="488"/>
        <v>0</v>
      </c>
      <c r="AF142" s="55">
        <v>0</v>
      </c>
      <c r="AG142" s="56">
        <f t="shared" si="489"/>
        <v>0</v>
      </c>
      <c r="AH142" s="55">
        <v>0</v>
      </c>
      <c r="AI142" s="56">
        <f t="shared" si="490"/>
        <v>0</v>
      </c>
      <c r="AJ142" s="61"/>
      <c r="AK142" s="56">
        <f t="shared" si="491"/>
        <v>0</v>
      </c>
      <c r="AL142" s="55"/>
      <c r="AM142" s="58">
        <f t="shared" si="492"/>
        <v>0</v>
      </c>
      <c r="AN142" s="57">
        <v>0</v>
      </c>
      <c r="AO142" s="56">
        <f t="shared" si="493"/>
        <v>0</v>
      </c>
      <c r="AP142" s="57">
        <v>0</v>
      </c>
      <c r="AQ142" s="56">
        <f t="shared" si="494"/>
        <v>0</v>
      </c>
      <c r="AR142" s="57"/>
      <c r="AS142" s="56">
        <f t="shared" si="495"/>
        <v>0</v>
      </c>
      <c r="AT142" s="57"/>
      <c r="AU142" s="56">
        <f t="shared" si="496"/>
        <v>0</v>
      </c>
      <c r="AV142" s="57"/>
      <c r="AW142" s="56">
        <f t="shared" si="497"/>
        <v>0</v>
      </c>
      <c r="AX142" s="55">
        <v>0</v>
      </c>
      <c r="AY142" s="56">
        <f t="shared" si="498"/>
        <v>0</v>
      </c>
      <c r="AZ142" s="57">
        <v>0</v>
      </c>
      <c r="BA142" s="56">
        <f t="shared" si="499"/>
        <v>0</v>
      </c>
      <c r="BB142" s="57">
        <v>0</v>
      </c>
      <c r="BC142" s="56">
        <f t="shared" si="500"/>
        <v>0</v>
      </c>
      <c r="BD142" s="57">
        <v>0</v>
      </c>
      <c r="BE142" s="56">
        <f t="shared" si="501"/>
        <v>0</v>
      </c>
      <c r="BF142" s="57">
        <v>0</v>
      </c>
      <c r="BG142" s="56">
        <f t="shared" si="502"/>
        <v>0</v>
      </c>
      <c r="BH142" s="57"/>
      <c r="BI142" s="56">
        <f t="shared" si="503"/>
        <v>0</v>
      </c>
      <c r="BJ142" s="57">
        <v>0</v>
      </c>
      <c r="BK142" s="56">
        <f t="shared" si="504"/>
        <v>0</v>
      </c>
      <c r="BL142" s="55">
        <v>0</v>
      </c>
      <c r="BM142" s="56">
        <f t="shared" si="505"/>
        <v>0</v>
      </c>
      <c r="BN142" s="114"/>
      <c r="BO142" s="56">
        <f t="shared" si="506"/>
        <v>0</v>
      </c>
      <c r="BP142" s="57">
        <v>0</v>
      </c>
      <c r="BQ142" s="56">
        <f t="shared" si="507"/>
        <v>0</v>
      </c>
      <c r="BR142" s="55">
        <v>0</v>
      </c>
      <c r="BS142" s="56">
        <f t="shared" si="508"/>
        <v>0</v>
      </c>
      <c r="BT142" s="55"/>
      <c r="BU142" s="56">
        <f t="shared" si="509"/>
        <v>0</v>
      </c>
      <c r="BV142" s="55">
        <v>0</v>
      </c>
      <c r="BW142" s="56">
        <f t="shared" si="510"/>
        <v>0</v>
      </c>
      <c r="BX142" s="55"/>
      <c r="BY142" s="56">
        <f t="shared" si="511"/>
        <v>0</v>
      </c>
      <c r="BZ142" s="57">
        <v>0</v>
      </c>
      <c r="CA142" s="56">
        <f t="shared" si="512"/>
        <v>0</v>
      </c>
      <c r="CB142" s="57">
        <v>0</v>
      </c>
      <c r="CC142" s="56">
        <f t="shared" si="513"/>
        <v>0</v>
      </c>
      <c r="CD142" s="55">
        <v>0</v>
      </c>
      <c r="CE142" s="56">
        <f t="shared" si="514"/>
        <v>0</v>
      </c>
      <c r="CF142" s="57">
        <v>0</v>
      </c>
      <c r="CG142" s="56">
        <f t="shared" si="515"/>
        <v>0</v>
      </c>
      <c r="CH142" s="57"/>
      <c r="CI142" s="56">
        <f t="shared" si="516"/>
        <v>0</v>
      </c>
      <c r="CJ142" s="55"/>
      <c r="CK142" s="56">
        <f t="shared" si="517"/>
        <v>0</v>
      </c>
      <c r="CL142" s="57">
        <v>0</v>
      </c>
      <c r="CM142" s="56">
        <f t="shared" si="518"/>
        <v>0</v>
      </c>
      <c r="CN142" s="55">
        <v>0</v>
      </c>
      <c r="CO142" s="56">
        <f t="shared" si="519"/>
        <v>0</v>
      </c>
      <c r="CP142" s="55">
        <v>0</v>
      </c>
      <c r="CQ142" s="56">
        <f t="shared" si="520"/>
        <v>0</v>
      </c>
      <c r="CR142" s="56"/>
      <c r="CS142" s="56">
        <f t="shared" si="521"/>
        <v>0</v>
      </c>
      <c r="CT142" s="64">
        <f t="shared" si="522"/>
        <v>0</v>
      </c>
      <c r="CU142" s="64">
        <f t="shared" si="522"/>
        <v>0</v>
      </c>
    </row>
    <row r="143" spans="1:99" s="46" customFormat="1" x14ac:dyDescent="0.25">
      <c r="A143" s="36">
        <v>31</v>
      </c>
      <c r="B143" s="36"/>
      <c r="C143" s="37" t="s">
        <v>242</v>
      </c>
      <c r="D143" s="50">
        <v>11480</v>
      </c>
      <c r="E143" s="103">
        <v>0.92</v>
      </c>
      <c r="F143" s="39">
        <v>1</v>
      </c>
      <c r="G143" s="88"/>
      <c r="H143" s="104">
        <v>1.4</v>
      </c>
      <c r="I143" s="104">
        <v>1.68</v>
      </c>
      <c r="J143" s="104">
        <v>2.23</v>
      </c>
      <c r="K143" s="99">
        <v>2.57</v>
      </c>
      <c r="L143" s="105">
        <f>SUM(L144:L149)</f>
        <v>0</v>
      </c>
      <c r="M143" s="106">
        <f>SUM(M144:M149)</f>
        <v>0</v>
      </c>
      <c r="N143" s="106">
        <f t="shared" ref="N143:BY143" si="523">SUM(N144:N149)</f>
        <v>100</v>
      </c>
      <c r="O143" s="106">
        <f t="shared" si="523"/>
        <v>1607200</v>
      </c>
      <c r="P143" s="106">
        <f t="shared" si="523"/>
        <v>0</v>
      </c>
      <c r="Q143" s="106">
        <f t="shared" si="523"/>
        <v>0</v>
      </c>
      <c r="R143" s="105">
        <f t="shared" si="523"/>
        <v>0</v>
      </c>
      <c r="S143" s="106">
        <f t="shared" si="523"/>
        <v>0</v>
      </c>
      <c r="T143" s="106">
        <f t="shared" si="523"/>
        <v>0</v>
      </c>
      <c r="U143" s="106">
        <f t="shared" si="523"/>
        <v>0</v>
      </c>
      <c r="V143" s="105">
        <f t="shared" si="523"/>
        <v>0</v>
      </c>
      <c r="W143" s="105">
        <f t="shared" si="523"/>
        <v>0</v>
      </c>
      <c r="X143" s="106">
        <f t="shared" si="523"/>
        <v>0</v>
      </c>
      <c r="Y143" s="106">
        <f t="shared" si="523"/>
        <v>0</v>
      </c>
      <c r="Z143" s="105">
        <f t="shared" si="523"/>
        <v>0</v>
      </c>
      <c r="AA143" s="106">
        <f t="shared" si="523"/>
        <v>0</v>
      </c>
      <c r="AB143" s="106">
        <f t="shared" si="523"/>
        <v>470</v>
      </c>
      <c r="AC143" s="106">
        <f t="shared" si="523"/>
        <v>7393120</v>
      </c>
      <c r="AD143" s="106">
        <f>SUM(AD144:AD149)</f>
        <v>36</v>
      </c>
      <c r="AE143" s="106">
        <f>SUM(AE144:AE149)</f>
        <v>502250</v>
      </c>
      <c r="AF143" s="105">
        <f t="shared" ref="AF143" si="524">SUM(AF144:AF149)</f>
        <v>0</v>
      </c>
      <c r="AG143" s="106">
        <f t="shared" si="523"/>
        <v>0</v>
      </c>
      <c r="AH143" s="105">
        <f t="shared" si="523"/>
        <v>24</v>
      </c>
      <c r="AI143" s="106">
        <f t="shared" si="523"/>
        <v>424300.79999999993</v>
      </c>
      <c r="AJ143" s="105">
        <v>0</v>
      </c>
      <c r="AK143" s="106">
        <f t="shared" si="523"/>
        <v>0</v>
      </c>
      <c r="AL143" s="105">
        <f>SUM(AL144:AL149)</f>
        <v>0</v>
      </c>
      <c r="AM143" s="105">
        <f>SUM(AM144:AM149)</f>
        <v>0</v>
      </c>
      <c r="AN143" s="106">
        <f t="shared" si="523"/>
        <v>0</v>
      </c>
      <c r="AO143" s="106">
        <f t="shared" si="523"/>
        <v>0</v>
      </c>
      <c r="AP143" s="106">
        <f t="shared" si="523"/>
        <v>0</v>
      </c>
      <c r="AQ143" s="106">
        <f t="shared" si="523"/>
        <v>0</v>
      </c>
      <c r="AR143" s="106">
        <f t="shared" si="523"/>
        <v>0</v>
      </c>
      <c r="AS143" s="106">
        <f t="shared" si="523"/>
        <v>0</v>
      </c>
      <c r="AT143" s="106">
        <f t="shared" si="523"/>
        <v>0</v>
      </c>
      <c r="AU143" s="106">
        <f t="shared" si="523"/>
        <v>0</v>
      </c>
      <c r="AV143" s="106">
        <f t="shared" si="523"/>
        <v>0</v>
      </c>
      <c r="AW143" s="106">
        <f t="shared" si="523"/>
        <v>0</v>
      </c>
      <c r="AX143" s="105">
        <f t="shared" si="523"/>
        <v>0</v>
      </c>
      <c r="AY143" s="106">
        <f t="shared" si="523"/>
        <v>0</v>
      </c>
      <c r="AZ143" s="106">
        <f t="shared" si="523"/>
        <v>14</v>
      </c>
      <c r="BA143" s="106">
        <f t="shared" si="523"/>
        <v>188846</v>
      </c>
      <c r="BB143" s="106">
        <f t="shared" si="523"/>
        <v>161</v>
      </c>
      <c r="BC143" s="106">
        <f t="shared" si="523"/>
        <v>2583574</v>
      </c>
      <c r="BD143" s="106">
        <f t="shared" si="523"/>
        <v>0</v>
      </c>
      <c r="BE143" s="106">
        <f t="shared" si="523"/>
        <v>0</v>
      </c>
      <c r="BF143" s="106">
        <f t="shared" si="523"/>
        <v>0</v>
      </c>
      <c r="BG143" s="106">
        <f t="shared" si="523"/>
        <v>0</v>
      </c>
      <c r="BH143" s="106">
        <f t="shared" si="523"/>
        <v>69</v>
      </c>
      <c r="BI143" s="106">
        <f t="shared" si="523"/>
        <v>900032</v>
      </c>
      <c r="BJ143" s="106">
        <f t="shared" si="523"/>
        <v>3</v>
      </c>
      <c r="BK143" s="106">
        <f t="shared" si="523"/>
        <v>57859.199999999997</v>
      </c>
      <c r="BL143" s="105">
        <f>SUM(BL144:BL149)</f>
        <v>0</v>
      </c>
      <c r="BM143" s="106">
        <f>SUM(BM144:BM149)</f>
        <v>0</v>
      </c>
      <c r="BN143" s="106">
        <f>SUM(BN144:BN149)</f>
        <v>0</v>
      </c>
      <c r="BO143" s="106">
        <f>SUM(BO144:BO149)</f>
        <v>0</v>
      </c>
      <c r="BP143" s="106">
        <f t="shared" si="523"/>
        <v>128</v>
      </c>
      <c r="BQ143" s="106">
        <f t="shared" si="523"/>
        <v>2184184.7999999998</v>
      </c>
      <c r="BR143" s="105">
        <f t="shared" si="523"/>
        <v>0</v>
      </c>
      <c r="BS143" s="106">
        <f t="shared" si="523"/>
        <v>0</v>
      </c>
      <c r="BT143" s="106">
        <f t="shared" si="523"/>
        <v>217</v>
      </c>
      <c r="BU143" s="106">
        <f t="shared" si="523"/>
        <v>3790163.3279999997</v>
      </c>
      <c r="BV143" s="105">
        <f t="shared" si="523"/>
        <v>9</v>
      </c>
      <c r="BW143" s="106">
        <f t="shared" si="523"/>
        <v>168755.99999999997</v>
      </c>
      <c r="BX143" s="105">
        <f t="shared" si="523"/>
        <v>0</v>
      </c>
      <c r="BY143" s="106">
        <f t="shared" si="523"/>
        <v>0</v>
      </c>
      <c r="BZ143" s="106">
        <f t="shared" ref="BZ143:CU143" si="525">SUM(BZ144:BZ149)</f>
        <v>41</v>
      </c>
      <c r="CA143" s="106">
        <f t="shared" si="525"/>
        <v>689488.8</v>
      </c>
      <c r="CB143" s="106">
        <f t="shared" si="525"/>
        <v>0</v>
      </c>
      <c r="CC143" s="106">
        <f t="shared" si="525"/>
        <v>0</v>
      </c>
      <c r="CD143" s="105">
        <f t="shared" si="525"/>
        <v>40</v>
      </c>
      <c r="CE143" s="106">
        <f t="shared" si="525"/>
        <v>660559.19999999995</v>
      </c>
      <c r="CF143" s="106">
        <f t="shared" si="525"/>
        <v>0</v>
      </c>
      <c r="CG143" s="106">
        <f t="shared" si="525"/>
        <v>0</v>
      </c>
      <c r="CH143" s="106">
        <f t="shared" si="525"/>
        <v>23</v>
      </c>
      <c r="CI143" s="106">
        <f t="shared" si="525"/>
        <v>390549.6</v>
      </c>
      <c r="CJ143" s="105">
        <f t="shared" si="525"/>
        <v>0</v>
      </c>
      <c r="CK143" s="106">
        <f t="shared" si="525"/>
        <v>0</v>
      </c>
      <c r="CL143" s="106">
        <f t="shared" si="525"/>
        <v>0</v>
      </c>
      <c r="CM143" s="106">
        <f t="shared" si="525"/>
        <v>0</v>
      </c>
      <c r="CN143" s="105">
        <v>0</v>
      </c>
      <c r="CO143" s="106">
        <f t="shared" si="525"/>
        <v>0</v>
      </c>
      <c r="CP143" s="105">
        <f t="shared" si="525"/>
        <v>0</v>
      </c>
      <c r="CQ143" s="106">
        <f t="shared" si="525"/>
        <v>0</v>
      </c>
      <c r="CR143" s="106">
        <f t="shared" si="525"/>
        <v>0</v>
      </c>
      <c r="CS143" s="106">
        <f t="shared" si="525"/>
        <v>0</v>
      </c>
      <c r="CT143" s="106">
        <f t="shared" si="525"/>
        <v>1335</v>
      </c>
      <c r="CU143" s="106">
        <f t="shared" si="525"/>
        <v>21540883.728</v>
      </c>
    </row>
    <row r="144" spans="1:99" s="1" customFormat="1" ht="30" x14ac:dyDescent="0.25">
      <c r="A144" s="35"/>
      <c r="B144" s="35">
        <v>96</v>
      </c>
      <c r="C144" s="49" t="s">
        <v>243</v>
      </c>
      <c r="D144" s="50">
        <v>11480</v>
      </c>
      <c r="E144" s="51">
        <v>0.89</v>
      </c>
      <c r="F144" s="52">
        <v>1</v>
      </c>
      <c r="G144" s="53"/>
      <c r="H144" s="50">
        <v>1.4</v>
      </c>
      <c r="I144" s="50">
        <v>1.68</v>
      </c>
      <c r="J144" s="50">
        <v>2.23</v>
      </c>
      <c r="K144" s="54">
        <v>2.57</v>
      </c>
      <c r="L144" s="55">
        <v>0</v>
      </c>
      <c r="M144" s="56">
        <f t="shared" ref="M144:M149" si="526">SUM(L144*$D144*$E144*$F144*$H144*$M$11)</f>
        <v>0</v>
      </c>
      <c r="N144" s="57">
        <v>0</v>
      </c>
      <c r="O144" s="56">
        <f t="shared" si="312"/>
        <v>0</v>
      </c>
      <c r="P144" s="57">
        <v>0</v>
      </c>
      <c r="Q144" s="56">
        <f t="shared" ref="Q144:Q149" si="527">SUM(P144*$D144*$E144*$F144*$H144*$Q$11)</f>
        <v>0</v>
      </c>
      <c r="R144" s="55">
        <v>0</v>
      </c>
      <c r="S144" s="56">
        <f t="shared" ref="S144:S149" si="528">SUM(R144*$D144*$E144*$F144*$H144*$S$11)</f>
        <v>0</v>
      </c>
      <c r="T144" s="57">
        <v>0</v>
      </c>
      <c r="U144" s="56">
        <f t="shared" ref="U144:U149" si="529">SUM(T144*$D144*$E144*$F144*$H144*$U$11)</f>
        <v>0</v>
      </c>
      <c r="V144" s="55"/>
      <c r="W144" s="58">
        <f t="shared" ref="W144:W149" si="530">SUM(V144*$D144*$E144*$F144*$H144*$W$11)</f>
        <v>0</v>
      </c>
      <c r="X144" s="59"/>
      <c r="Y144" s="56">
        <f t="shared" si="313"/>
        <v>0</v>
      </c>
      <c r="Z144" s="55">
        <v>0</v>
      </c>
      <c r="AA144" s="56">
        <f t="shared" ref="AA144:AA149" si="531">SUM(Z144*$D144*$E144*$F144*$H144*$AA$11)</f>
        <v>0</v>
      </c>
      <c r="AB144" s="57">
        <v>0</v>
      </c>
      <c r="AC144" s="56">
        <f t="shared" ref="AC144:AC149" si="532">SUM(AB144*$D144*$E144*$F144*$H144*$AC$11)</f>
        <v>0</v>
      </c>
      <c r="AD144" s="57">
        <v>0</v>
      </c>
      <c r="AE144" s="56">
        <f t="shared" ref="AE144:AE149" si="533">SUM(AD144*$D144*$E144*$F144*$H144*$AE$11)</f>
        <v>0</v>
      </c>
      <c r="AF144" s="55">
        <v>0</v>
      </c>
      <c r="AG144" s="56">
        <f t="shared" ref="AG144:AG149" si="534">AF144*$D144*$E144*$F144*$I144*$AG$11</f>
        <v>0</v>
      </c>
      <c r="AH144" s="60"/>
      <c r="AI144" s="56">
        <f t="shared" ref="AI144:AI149" si="535">AH144*$D144*$E144*$F144*$I144*$AI$11</f>
        <v>0</v>
      </c>
      <c r="AJ144" s="61"/>
      <c r="AK144" s="56">
        <f t="shared" ref="AK144:AK149" si="536">SUM(AJ144*$D144*$E144*$F144*$H144*$AK$11)</f>
        <v>0</v>
      </c>
      <c r="AL144" s="55"/>
      <c r="AM144" s="58">
        <f t="shared" ref="AM144:AM149" si="537">SUM(AL144*$D144*$E144*$F144*$H144*$AM$11)</f>
        <v>0</v>
      </c>
      <c r="AN144" s="57">
        <v>0</v>
      </c>
      <c r="AO144" s="56">
        <f t="shared" ref="AO144:AO149" si="538">SUM(AN144*$D144*$E144*$F144*$H144*$AO$11)</f>
        <v>0</v>
      </c>
      <c r="AP144" s="57">
        <v>0</v>
      </c>
      <c r="AQ144" s="56">
        <f t="shared" ref="AQ144:AQ149" si="539">SUM(AP144*$D144*$E144*$F144*$H144*$AQ$11)</f>
        <v>0</v>
      </c>
      <c r="AR144" s="57"/>
      <c r="AS144" s="56">
        <f t="shared" ref="AS144:AS149" si="540">SUM(AR144*$D144*$E144*$F144*$H144*$AS$11)</f>
        <v>0</v>
      </c>
      <c r="AT144" s="57"/>
      <c r="AU144" s="56">
        <f t="shared" ref="AU144:AU149" si="541">SUM(AT144*$D144*$E144*$F144*$H144*$AU$11)</f>
        <v>0</v>
      </c>
      <c r="AV144" s="57"/>
      <c r="AW144" s="56">
        <f t="shared" ref="AW144:AW149" si="542">SUM(AV144*$D144*$E144*$F144*$H144*$AW$11)</f>
        <v>0</v>
      </c>
      <c r="AX144" s="55">
        <v>0</v>
      </c>
      <c r="AY144" s="56">
        <f t="shared" ref="AY144:AY149" si="543">SUM(AX144*$D144*$E144*$F144*$H144*$AY$11)</f>
        <v>0</v>
      </c>
      <c r="AZ144" s="57">
        <v>0</v>
      </c>
      <c r="BA144" s="56">
        <f t="shared" ref="BA144:BA149" si="544">SUM(AZ144*$D144*$E144*$F144*$H144*$BA$11)</f>
        <v>0</v>
      </c>
      <c r="BB144" s="57"/>
      <c r="BC144" s="56">
        <f t="shared" ref="BC144:BC149" si="545">SUM(BB144*$D144*$E144*$F144*$H144*$BC$11)</f>
        <v>0</v>
      </c>
      <c r="BD144" s="57">
        <v>0</v>
      </c>
      <c r="BE144" s="56">
        <f t="shared" ref="BE144:BE149" si="546">SUM(BD144*$D144*$E144*$F144*$H144*$BE$11)</f>
        <v>0</v>
      </c>
      <c r="BF144" s="57">
        <v>0</v>
      </c>
      <c r="BG144" s="56">
        <f t="shared" ref="BG144:BG149" si="547">SUM(BF144*$D144*$E144*$F144*$H144*$BG$11)</f>
        <v>0</v>
      </c>
      <c r="BH144" s="57"/>
      <c r="BI144" s="56">
        <f t="shared" ref="BI144:BI149" si="548">SUM(BH144*$D144*$E144*$F144*$H144*$BI$11)</f>
        <v>0</v>
      </c>
      <c r="BJ144" s="57">
        <v>0</v>
      </c>
      <c r="BK144" s="56">
        <f t="shared" ref="BK144:BK149" si="549">BJ144*$D144*$E144*$F144*$I144*$BK$11</f>
        <v>0</v>
      </c>
      <c r="BL144" s="55">
        <v>0</v>
      </c>
      <c r="BM144" s="56">
        <f t="shared" ref="BM144:BM149" si="550">BL144*$D144*$E144*$F144*$I144*$BM$11</f>
        <v>0</v>
      </c>
      <c r="BN144" s="114">
        <v>0</v>
      </c>
      <c r="BO144" s="56">
        <f t="shared" ref="BO144:BO149" si="551">BN144*$D144*$E144*$F144*$I144*$BO$11</f>
        <v>0</v>
      </c>
      <c r="BP144" s="57">
        <v>0</v>
      </c>
      <c r="BQ144" s="56">
        <f t="shared" ref="BQ144:BQ149" si="552">BP144*$D144*$E144*$F144*$I144*$BQ$11</f>
        <v>0</v>
      </c>
      <c r="BR144" s="55">
        <v>0</v>
      </c>
      <c r="BS144" s="56">
        <f t="shared" ref="BS144:BS149" si="553">BR144*$D144*$E144*$F144*$I144*$BS$11</f>
        <v>0</v>
      </c>
      <c r="BT144" s="60"/>
      <c r="BU144" s="56">
        <f t="shared" ref="BU144:BU149" si="554">BT144*$D144*$E144*$F144*$I144*$BU$11</f>
        <v>0</v>
      </c>
      <c r="BV144" s="55"/>
      <c r="BW144" s="56">
        <f t="shared" ref="BW144:BW149" si="555">BV144*$D144*$E144*$F144*$I144*$BW$11</f>
        <v>0</v>
      </c>
      <c r="BX144" s="55"/>
      <c r="BY144" s="56">
        <f t="shared" ref="BY144:BY149" si="556">BX144*$D144*$E144*$F144*$I144*$BY$11</f>
        <v>0</v>
      </c>
      <c r="BZ144" s="57"/>
      <c r="CA144" s="56">
        <f t="shared" ref="CA144:CA149" si="557">BZ144*$D144*$E144*$F144*$I144*$CA$11</f>
        <v>0</v>
      </c>
      <c r="CB144" s="57">
        <v>0</v>
      </c>
      <c r="CC144" s="56">
        <f t="shared" ref="CC144:CC149" si="558">CB144*$D144*$E144*$F144*$I144*$CC$11</f>
        <v>0</v>
      </c>
      <c r="CD144" s="55"/>
      <c r="CE144" s="56">
        <f t="shared" ref="CE144:CE149" si="559">CD144*$D144*$E144*$F144*$I144*$CE$11</f>
        <v>0</v>
      </c>
      <c r="CF144" s="57">
        <v>0</v>
      </c>
      <c r="CG144" s="56">
        <f t="shared" ref="CG144:CG149" si="560">CF144*$D144*$E144*$F144*$I144*$CG$11</f>
        <v>0</v>
      </c>
      <c r="CH144" s="57"/>
      <c r="CI144" s="56">
        <f t="shared" ref="CI144:CI149" si="561">CH144*$D144*$E144*$F144*$I144*$CI$11</f>
        <v>0</v>
      </c>
      <c r="CJ144" s="55"/>
      <c r="CK144" s="56">
        <f t="shared" ref="CK144:CK149" si="562">CJ144*$D144*$E144*$F144*$I144*$CK$11</f>
        <v>0</v>
      </c>
      <c r="CL144" s="57">
        <v>0</v>
      </c>
      <c r="CM144" s="56">
        <f t="shared" ref="CM144:CM149" si="563">CL144*$D144*$E144*$F144*$I144*$CM$11</f>
        <v>0</v>
      </c>
      <c r="CN144" s="55"/>
      <c r="CO144" s="56">
        <f t="shared" ref="CO144:CO149" si="564">CN144*$D144*$E144*$F144*$J144*$CO$11</f>
        <v>0</v>
      </c>
      <c r="CP144" s="55"/>
      <c r="CQ144" s="56">
        <f t="shared" ref="CQ144:CQ149" si="565">CP144*$D144*$E144*$F144*$K144*$CQ$11</f>
        <v>0</v>
      </c>
      <c r="CR144" s="56"/>
      <c r="CS144" s="56">
        <f t="shared" ref="CS144:CS149" si="566">CR144*D144*E144*F144</f>
        <v>0</v>
      </c>
      <c r="CT144" s="64">
        <f t="shared" ref="CT144:CU149" si="567">SUM(N144+L144+X144+P144+R144+Z144+V144+T144+AB144+AF144+AD144+AH144+AJ144+AN144+BJ144+BP144+AL144+AX144+AZ144+CB144+CD144+BZ144+CF144+CH144+BT144+BV144+AP144+AR144+AT144+AV144+BL144+BN144+BR144+BB144+BD144+BF144+BH144+BX144+CJ144+CL144+CN144+CP144+CR144)</f>
        <v>0</v>
      </c>
      <c r="CU144" s="64">
        <f t="shared" si="567"/>
        <v>0</v>
      </c>
    </row>
    <row r="145" spans="1:99" s="1" customFormat="1" ht="45" x14ac:dyDescent="0.25">
      <c r="A145" s="35"/>
      <c r="B145" s="35">
        <v>97</v>
      </c>
      <c r="C145" s="49" t="s">
        <v>244</v>
      </c>
      <c r="D145" s="50">
        <v>11480</v>
      </c>
      <c r="E145" s="51">
        <v>0.75</v>
      </c>
      <c r="F145" s="52">
        <v>1</v>
      </c>
      <c r="G145" s="53"/>
      <c r="H145" s="50">
        <v>1.4</v>
      </c>
      <c r="I145" s="50">
        <v>1.68</v>
      </c>
      <c r="J145" s="50">
        <v>2.23</v>
      </c>
      <c r="K145" s="54">
        <v>2.57</v>
      </c>
      <c r="L145" s="55">
        <v>0</v>
      </c>
      <c r="M145" s="56">
        <f t="shared" si="526"/>
        <v>0</v>
      </c>
      <c r="N145" s="57"/>
      <c r="O145" s="56">
        <f t="shared" si="312"/>
        <v>0</v>
      </c>
      <c r="P145" s="57">
        <v>0</v>
      </c>
      <c r="Q145" s="56">
        <f t="shared" si="527"/>
        <v>0</v>
      </c>
      <c r="R145" s="55">
        <v>0</v>
      </c>
      <c r="S145" s="56">
        <f t="shared" si="528"/>
        <v>0</v>
      </c>
      <c r="T145" s="57">
        <v>0</v>
      </c>
      <c r="U145" s="56">
        <f t="shared" si="529"/>
        <v>0</v>
      </c>
      <c r="V145" s="55"/>
      <c r="W145" s="58">
        <f t="shared" si="530"/>
        <v>0</v>
      </c>
      <c r="X145" s="59"/>
      <c r="Y145" s="56">
        <f t="shared" si="313"/>
        <v>0</v>
      </c>
      <c r="Z145" s="55">
        <v>0</v>
      </c>
      <c r="AA145" s="56">
        <f t="shared" si="531"/>
        <v>0</v>
      </c>
      <c r="AB145" s="57">
        <v>40</v>
      </c>
      <c r="AC145" s="56">
        <f t="shared" si="532"/>
        <v>482159.99999999994</v>
      </c>
      <c r="AD145" s="57">
        <v>19</v>
      </c>
      <c r="AE145" s="56">
        <f t="shared" si="533"/>
        <v>229026</v>
      </c>
      <c r="AF145" s="55">
        <v>0</v>
      </c>
      <c r="AG145" s="56">
        <f t="shared" si="534"/>
        <v>0</v>
      </c>
      <c r="AH145" s="55">
        <v>8</v>
      </c>
      <c r="AI145" s="56">
        <f t="shared" si="535"/>
        <v>115718.39999999999</v>
      </c>
      <c r="AJ145" s="61"/>
      <c r="AK145" s="56">
        <f t="shared" si="536"/>
        <v>0</v>
      </c>
      <c r="AL145" s="55"/>
      <c r="AM145" s="58">
        <f t="shared" si="537"/>
        <v>0</v>
      </c>
      <c r="AN145" s="57">
        <v>0</v>
      </c>
      <c r="AO145" s="56">
        <f t="shared" si="538"/>
        <v>0</v>
      </c>
      <c r="AP145" s="57">
        <v>0</v>
      </c>
      <c r="AQ145" s="56">
        <f t="shared" si="539"/>
        <v>0</v>
      </c>
      <c r="AR145" s="57"/>
      <c r="AS145" s="56">
        <f t="shared" si="540"/>
        <v>0</v>
      </c>
      <c r="AT145" s="57"/>
      <c r="AU145" s="56">
        <f t="shared" si="541"/>
        <v>0</v>
      </c>
      <c r="AV145" s="57"/>
      <c r="AW145" s="56">
        <f t="shared" si="542"/>
        <v>0</v>
      </c>
      <c r="AX145" s="55">
        <v>0</v>
      </c>
      <c r="AY145" s="56">
        <f t="shared" si="543"/>
        <v>0</v>
      </c>
      <c r="AZ145" s="57">
        <v>9</v>
      </c>
      <c r="BA145" s="56">
        <f t="shared" si="544"/>
        <v>108486</v>
      </c>
      <c r="BB145" s="57">
        <v>1</v>
      </c>
      <c r="BC145" s="56">
        <f t="shared" si="545"/>
        <v>12054</v>
      </c>
      <c r="BD145" s="57">
        <v>0</v>
      </c>
      <c r="BE145" s="56">
        <f t="shared" si="546"/>
        <v>0</v>
      </c>
      <c r="BF145" s="57"/>
      <c r="BG145" s="56">
        <f t="shared" si="547"/>
        <v>0</v>
      </c>
      <c r="BH145" s="57">
        <v>52</v>
      </c>
      <c r="BI145" s="56">
        <f t="shared" si="548"/>
        <v>626808</v>
      </c>
      <c r="BJ145" s="57">
        <v>0</v>
      </c>
      <c r="BK145" s="56">
        <f t="shared" si="549"/>
        <v>0</v>
      </c>
      <c r="BL145" s="55">
        <v>0</v>
      </c>
      <c r="BM145" s="56">
        <f t="shared" si="550"/>
        <v>0</v>
      </c>
      <c r="BN145" s="114">
        <v>0</v>
      </c>
      <c r="BO145" s="56">
        <f t="shared" si="551"/>
        <v>0</v>
      </c>
      <c r="BP145" s="63">
        <v>59</v>
      </c>
      <c r="BQ145" s="56">
        <f t="shared" si="552"/>
        <v>853423.2</v>
      </c>
      <c r="BR145" s="55">
        <v>0</v>
      </c>
      <c r="BS145" s="56">
        <f t="shared" si="553"/>
        <v>0</v>
      </c>
      <c r="BT145" s="65">
        <v>122</v>
      </c>
      <c r="BU145" s="56">
        <f t="shared" si="554"/>
        <v>1764705.5999999999</v>
      </c>
      <c r="BV145" s="55">
        <v>1</v>
      </c>
      <c r="BW145" s="56">
        <f t="shared" si="555"/>
        <v>14464.8</v>
      </c>
      <c r="BX145" s="55"/>
      <c r="BY145" s="56">
        <f t="shared" si="556"/>
        <v>0</v>
      </c>
      <c r="BZ145" s="63">
        <v>21</v>
      </c>
      <c r="CA145" s="56">
        <f t="shared" si="557"/>
        <v>303760.8</v>
      </c>
      <c r="CB145" s="57">
        <v>0</v>
      </c>
      <c r="CC145" s="56">
        <f t="shared" si="558"/>
        <v>0</v>
      </c>
      <c r="CD145" s="55">
        <v>23</v>
      </c>
      <c r="CE145" s="56">
        <f t="shared" si="559"/>
        <v>332690.39999999997</v>
      </c>
      <c r="CF145" s="57">
        <v>0</v>
      </c>
      <c r="CG145" s="56">
        <f t="shared" si="560"/>
        <v>0</v>
      </c>
      <c r="CH145" s="57">
        <v>11</v>
      </c>
      <c r="CI145" s="56">
        <f t="shared" si="561"/>
        <v>159112.79999999999</v>
      </c>
      <c r="CJ145" s="55"/>
      <c r="CK145" s="56">
        <f t="shared" si="562"/>
        <v>0</v>
      </c>
      <c r="CL145" s="57">
        <v>0</v>
      </c>
      <c r="CM145" s="56">
        <f t="shared" si="563"/>
        <v>0</v>
      </c>
      <c r="CN145" s="55"/>
      <c r="CO145" s="56">
        <f t="shared" si="564"/>
        <v>0</v>
      </c>
      <c r="CP145" s="55"/>
      <c r="CQ145" s="56">
        <f t="shared" si="565"/>
        <v>0</v>
      </c>
      <c r="CR145" s="56"/>
      <c r="CS145" s="56">
        <f t="shared" si="566"/>
        <v>0</v>
      </c>
      <c r="CT145" s="64">
        <f t="shared" si="567"/>
        <v>366</v>
      </c>
      <c r="CU145" s="64">
        <f t="shared" si="567"/>
        <v>5002409.9999999991</v>
      </c>
    </row>
    <row r="146" spans="1:99" s="1" customFormat="1" ht="45" x14ac:dyDescent="0.25">
      <c r="A146" s="35"/>
      <c r="B146" s="35">
        <v>98</v>
      </c>
      <c r="C146" s="49" t="s">
        <v>245</v>
      </c>
      <c r="D146" s="50">
        <v>11480</v>
      </c>
      <c r="E146" s="51">
        <v>1</v>
      </c>
      <c r="F146" s="52">
        <v>1</v>
      </c>
      <c r="G146" s="53"/>
      <c r="H146" s="50">
        <v>1.4</v>
      </c>
      <c r="I146" s="50">
        <v>1.68</v>
      </c>
      <c r="J146" s="50">
        <v>2.23</v>
      </c>
      <c r="K146" s="54">
        <v>2.57</v>
      </c>
      <c r="L146" s="55"/>
      <c r="M146" s="56">
        <f t="shared" si="526"/>
        <v>0</v>
      </c>
      <c r="N146" s="57">
        <v>100</v>
      </c>
      <c r="O146" s="56">
        <f t="shared" si="312"/>
        <v>1607200</v>
      </c>
      <c r="P146" s="57">
        <v>0</v>
      </c>
      <c r="Q146" s="56">
        <f t="shared" si="527"/>
        <v>0</v>
      </c>
      <c r="R146" s="55">
        <v>0</v>
      </c>
      <c r="S146" s="56">
        <f t="shared" si="528"/>
        <v>0</v>
      </c>
      <c r="T146" s="57">
        <v>0</v>
      </c>
      <c r="U146" s="56">
        <f t="shared" si="529"/>
        <v>0</v>
      </c>
      <c r="V146" s="55"/>
      <c r="W146" s="58">
        <f t="shared" si="530"/>
        <v>0</v>
      </c>
      <c r="X146" s="59"/>
      <c r="Y146" s="56">
        <f t="shared" si="313"/>
        <v>0</v>
      </c>
      <c r="Z146" s="55">
        <v>0</v>
      </c>
      <c r="AA146" s="56">
        <f t="shared" si="531"/>
        <v>0</v>
      </c>
      <c r="AB146" s="57">
        <v>430</v>
      </c>
      <c r="AC146" s="56">
        <f t="shared" si="532"/>
        <v>6910960</v>
      </c>
      <c r="AD146" s="57">
        <v>17</v>
      </c>
      <c r="AE146" s="56">
        <f t="shared" si="533"/>
        <v>273224</v>
      </c>
      <c r="AF146" s="55">
        <v>0</v>
      </c>
      <c r="AG146" s="56">
        <f t="shared" si="534"/>
        <v>0</v>
      </c>
      <c r="AH146" s="55">
        <v>16</v>
      </c>
      <c r="AI146" s="56">
        <f t="shared" si="535"/>
        <v>308582.39999999997</v>
      </c>
      <c r="AJ146" s="61"/>
      <c r="AK146" s="56">
        <f t="shared" si="536"/>
        <v>0</v>
      </c>
      <c r="AL146" s="55"/>
      <c r="AM146" s="58">
        <f t="shared" si="537"/>
        <v>0</v>
      </c>
      <c r="AN146" s="57">
        <v>0</v>
      </c>
      <c r="AO146" s="56">
        <f t="shared" si="538"/>
        <v>0</v>
      </c>
      <c r="AP146" s="57">
        <v>0</v>
      </c>
      <c r="AQ146" s="56">
        <f t="shared" si="539"/>
        <v>0</v>
      </c>
      <c r="AR146" s="57"/>
      <c r="AS146" s="56">
        <f t="shared" si="540"/>
        <v>0</v>
      </c>
      <c r="AT146" s="57"/>
      <c r="AU146" s="56">
        <f t="shared" si="541"/>
        <v>0</v>
      </c>
      <c r="AV146" s="57"/>
      <c r="AW146" s="56">
        <f t="shared" si="542"/>
        <v>0</v>
      </c>
      <c r="AX146" s="55">
        <v>0</v>
      </c>
      <c r="AY146" s="56">
        <f t="shared" si="543"/>
        <v>0</v>
      </c>
      <c r="AZ146" s="57">
        <v>5</v>
      </c>
      <c r="BA146" s="56">
        <f t="shared" si="544"/>
        <v>80360</v>
      </c>
      <c r="BB146" s="57">
        <v>160</v>
      </c>
      <c r="BC146" s="56">
        <f t="shared" si="545"/>
        <v>2571520</v>
      </c>
      <c r="BD146" s="57">
        <v>0</v>
      </c>
      <c r="BE146" s="56">
        <f t="shared" si="546"/>
        <v>0</v>
      </c>
      <c r="BF146" s="57"/>
      <c r="BG146" s="56">
        <f t="shared" si="547"/>
        <v>0</v>
      </c>
      <c r="BH146" s="57">
        <v>17</v>
      </c>
      <c r="BI146" s="56">
        <f t="shared" si="548"/>
        <v>273224</v>
      </c>
      <c r="BJ146" s="57">
        <v>3</v>
      </c>
      <c r="BK146" s="56">
        <f t="shared" si="549"/>
        <v>57859.199999999997</v>
      </c>
      <c r="BL146" s="55">
        <v>0</v>
      </c>
      <c r="BM146" s="56">
        <f t="shared" si="550"/>
        <v>0</v>
      </c>
      <c r="BN146" s="114"/>
      <c r="BO146" s="56">
        <f t="shared" si="551"/>
        <v>0</v>
      </c>
      <c r="BP146" s="63">
        <v>69</v>
      </c>
      <c r="BQ146" s="56">
        <f t="shared" si="552"/>
        <v>1330761.5999999999</v>
      </c>
      <c r="BR146" s="55">
        <v>0</v>
      </c>
      <c r="BS146" s="56">
        <f t="shared" si="553"/>
        <v>0</v>
      </c>
      <c r="BT146" s="60">
        <v>92</v>
      </c>
      <c r="BU146" s="56">
        <f t="shared" si="554"/>
        <v>1774348.8</v>
      </c>
      <c r="BV146" s="55">
        <v>8</v>
      </c>
      <c r="BW146" s="56">
        <f t="shared" si="555"/>
        <v>154291.19999999998</v>
      </c>
      <c r="BX146" s="55"/>
      <c r="BY146" s="56">
        <f t="shared" si="556"/>
        <v>0</v>
      </c>
      <c r="BZ146" s="57">
        <v>20</v>
      </c>
      <c r="CA146" s="56">
        <f t="shared" si="557"/>
        <v>385728</v>
      </c>
      <c r="CB146" s="57">
        <v>0</v>
      </c>
      <c r="CC146" s="56">
        <f t="shared" si="558"/>
        <v>0</v>
      </c>
      <c r="CD146" s="55">
        <v>17</v>
      </c>
      <c r="CE146" s="56">
        <f t="shared" si="559"/>
        <v>327868.79999999999</v>
      </c>
      <c r="CF146" s="57">
        <v>0</v>
      </c>
      <c r="CG146" s="56">
        <f t="shared" si="560"/>
        <v>0</v>
      </c>
      <c r="CH146" s="63">
        <v>12</v>
      </c>
      <c r="CI146" s="56">
        <f t="shared" si="561"/>
        <v>231436.79999999999</v>
      </c>
      <c r="CJ146" s="55"/>
      <c r="CK146" s="56">
        <f t="shared" si="562"/>
        <v>0</v>
      </c>
      <c r="CL146" s="57"/>
      <c r="CM146" s="56">
        <f t="shared" si="563"/>
        <v>0</v>
      </c>
      <c r="CN146" s="55"/>
      <c r="CO146" s="56">
        <f t="shared" si="564"/>
        <v>0</v>
      </c>
      <c r="CP146" s="55"/>
      <c r="CQ146" s="56">
        <f t="shared" si="565"/>
        <v>0</v>
      </c>
      <c r="CR146" s="56"/>
      <c r="CS146" s="56">
        <f t="shared" si="566"/>
        <v>0</v>
      </c>
      <c r="CT146" s="64">
        <f t="shared" si="567"/>
        <v>966</v>
      </c>
      <c r="CU146" s="64">
        <f t="shared" si="567"/>
        <v>16287364.800000001</v>
      </c>
    </row>
    <row r="147" spans="1:99" s="1" customFormat="1" ht="45" x14ac:dyDescent="0.25">
      <c r="A147" s="35"/>
      <c r="B147" s="35">
        <v>99</v>
      </c>
      <c r="C147" s="49" t="s">
        <v>246</v>
      </c>
      <c r="D147" s="50">
        <v>11480</v>
      </c>
      <c r="E147" s="51">
        <v>4.34</v>
      </c>
      <c r="F147" s="52">
        <v>1</v>
      </c>
      <c r="G147" s="53"/>
      <c r="H147" s="50">
        <v>1.4</v>
      </c>
      <c r="I147" s="50">
        <v>1.68</v>
      </c>
      <c r="J147" s="50">
        <v>2.23</v>
      </c>
      <c r="K147" s="54">
        <v>2.57</v>
      </c>
      <c r="L147" s="55"/>
      <c r="M147" s="56">
        <f t="shared" si="526"/>
        <v>0</v>
      </c>
      <c r="N147" s="57"/>
      <c r="O147" s="56">
        <f t="shared" ref="O147:O188" si="568">SUM(N147*$D147*$E147*$F147*$H147*$O$11)</f>
        <v>0</v>
      </c>
      <c r="P147" s="57"/>
      <c r="Q147" s="56">
        <f t="shared" si="527"/>
        <v>0</v>
      </c>
      <c r="R147" s="55"/>
      <c r="S147" s="56">
        <f t="shared" si="528"/>
        <v>0</v>
      </c>
      <c r="T147" s="57"/>
      <c r="U147" s="56">
        <f t="shared" si="529"/>
        <v>0</v>
      </c>
      <c r="V147" s="55"/>
      <c r="W147" s="58">
        <f t="shared" si="530"/>
        <v>0</v>
      </c>
      <c r="X147" s="59"/>
      <c r="Y147" s="56">
        <f t="shared" ref="Y147:Y188" si="569">SUM(X147*$D147*$E147*$F147*$H147*$Y$11)</f>
        <v>0</v>
      </c>
      <c r="Z147" s="55"/>
      <c r="AA147" s="56">
        <f t="shared" si="531"/>
        <v>0</v>
      </c>
      <c r="AB147" s="57"/>
      <c r="AC147" s="56">
        <f t="shared" si="532"/>
        <v>0</v>
      </c>
      <c r="AD147" s="57"/>
      <c r="AE147" s="56">
        <f t="shared" si="533"/>
        <v>0</v>
      </c>
      <c r="AF147" s="55"/>
      <c r="AG147" s="56">
        <f t="shared" si="534"/>
        <v>0</v>
      </c>
      <c r="AH147" s="55"/>
      <c r="AI147" s="56">
        <f t="shared" si="535"/>
        <v>0</v>
      </c>
      <c r="AJ147" s="61"/>
      <c r="AK147" s="56">
        <f t="shared" si="536"/>
        <v>0</v>
      </c>
      <c r="AL147" s="55"/>
      <c r="AM147" s="58">
        <f t="shared" si="537"/>
        <v>0</v>
      </c>
      <c r="AN147" s="57"/>
      <c r="AO147" s="56">
        <f t="shared" si="538"/>
        <v>0</v>
      </c>
      <c r="AP147" s="57"/>
      <c r="AQ147" s="56">
        <f t="shared" si="539"/>
        <v>0</v>
      </c>
      <c r="AR147" s="57"/>
      <c r="AS147" s="56">
        <f t="shared" si="540"/>
        <v>0</v>
      </c>
      <c r="AT147" s="57"/>
      <c r="AU147" s="56">
        <f t="shared" si="541"/>
        <v>0</v>
      </c>
      <c r="AV147" s="57"/>
      <c r="AW147" s="56">
        <f t="shared" si="542"/>
        <v>0</v>
      </c>
      <c r="AX147" s="55"/>
      <c r="AY147" s="56">
        <f t="shared" si="543"/>
        <v>0</v>
      </c>
      <c r="AZ147" s="57"/>
      <c r="BA147" s="56">
        <f t="shared" si="544"/>
        <v>0</v>
      </c>
      <c r="BB147" s="57"/>
      <c r="BC147" s="56">
        <f t="shared" si="545"/>
        <v>0</v>
      </c>
      <c r="BD147" s="57"/>
      <c r="BE147" s="56">
        <f t="shared" si="546"/>
        <v>0</v>
      </c>
      <c r="BF147" s="57"/>
      <c r="BG147" s="56">
        <f t="shared" si="547"/>
        <v>0</v>
      </c>
      <c r="BH147" s="57"/>
      <c r="BI147" s="56">
        <f t="shared" si="548"/>
        <v>0</v>
      </c>
      <c r="BJ147" s="57"/>
      <c r="BK147" s="56">
        <f t="shared" si="549"/>
        <v>0</v>
      </c>
      <c r="BL147" s="55"/>
      <c r="BM147" s="56">
        <f t="shared" si="550"/>
        <v>0</v>
      </c>
      <c r="BN147" s="114"/>
      <c r="BO147" s="56">
        <f t="shared" si="551"/>
        <v>0</v>
      </c>
      <c r="BP147" s="63"/>
      <c r="BQ147" s="56">
        <f t="shared" si="552"/>
        <v>0</v>
      </c>
      <c r="BR147" s="55"/>
      <c r="BS147" s="56">
        <f t="shared" si="553"/>
        <v>0</v>
      </c>
      <c r="BT147" s="60">
        <v>3</v>
      </c>
      <c r="BU147" s="56">
        <f t="shared" si="554"/>
        <v>251108.92800000001</v>
      </c>
      <c r="BV147" s="55"/>
      <c r="BW147" s="56">
        <f t="shared" si="555"/>
        <v>0</v>
      </c>
      <c r="BX147" s="55"/>
      <c r="BY147" s="56">
        <f t="shared" si="556"/>
        <v>0</v>
      </c>
      <c r="BZ147" s="57"/>
      <c r="CA147" s="56">
        <f t="shared" si="557"/>
        <v>0</v>
      </c>
      <c r="CB147" s="57"/>
      <c r="CC147" s="56">
        <f t="shared" si="558"/>
        <v>0</v>
      </c>
      <c r="CD147" s="55"/>
      <c r="CE147" s="56">
        <f t="shared" si="559"/>
        <v>0</v>
      </c>
      <c r="CF147" s="57"/>
      <c r="CG147" s="56">
        <f t="shared" si="560"/>
        <v>0</v>
      </c>
      <c r="CH147" s="63"/>
      <c r="CI147" s="56">
        <f t="shared" si="561"/>
        <v>0</v>
      </c>
      <c r="CJ147" s="55"/>
      <c r="CK147" s="56">
        <f t="shared" si="562"/>
        <v>0</v>
      </c>
      <c r="CL147" s="57"/>
      <c r="CM147" s="56">
        <f t="shared" si="563"/>
        <v>0</v>
      </c>
      <c r="CN147" s="55"/>
      <c r="CO147" s="56">
        <f t="shared" si="564"/>
        <v>0</v>
      </c>
      <c r="CP147" s="55"/>
      <c r="CQ147" s="56">
        <f t="shared" si="565"/>
        <v>0</v>
      </c>
      <c r="CR147" s="56"/>
      <c r="CS147" s="56">
        <f t="shared" si="566"/>
        <v>0</v>
      </c>
      <c r="CT147" s="64">
        <f t="shared" si="567"/>
        <v>3</v>
      </c>
      <c r="CU147" s="64">
        <f t="shared" si="567"/>
        <v>251108.92800000001</v>
      </c>
    </row>
    <row r="148" spans="1:99" s="1" customFormat="1" ht="30" x14ac:dyDescent="0.25">
      <c r="A148" s="35"/>
      <c r="B148" s="35">
        <v>100</v>
      </c>
      <c r="C148" s="79" t="s">
        <v>247</v>
      </c>
      <c r="D148" s="50">
        <v>11480</v>
      </c>
      <c r="E148" s="51">
        <v>1.29</v>
      </c>
      <c r="F148" s="52">
        <v>1</v>
      </c>
      <c r="G148" s="53"/>
      <c r="H148" s="50">
        <v>1.4</v>
      </c>
      <c r="I148" s="50">
        <v>1.68</v>
      </c>
      <c r="J148" s="50">
        <v>2.23</v>
      </c>
      <c r="K148" s="54">
        <v>2.57</v>
      </c>
      <c r="L148" s="55">
        <v>0</v>
      </c>
      <c r="M148" s="56">
        <f t="shared" si="526"/>
        <v>0</v>
      </c>
      <c r="N148" s="57">
        <v>0</v>
      </c>
      <c r="O148" s="56">
        <f t="shared" si="568"/>
        <v>0</v>
      </c>
      <c r="P148" s="57">
        <v>0</v>
      </c>
      <c r="Q148" s="56">
        <f t="shared" si="527"/>
        <v>0</v>
      </c>
      <c r="R148" s="55">
        <v>0</v>
      </c>
      <c r="S148" s="56">
        <f t="shared" si="528"/>
        <v>0</v>
      </c>
      <c r="T148" s="57">
        <v>0</v>
      </c>
      <c r="U148" s="56">
        <f t="shared" si="529"/>
        <v>0</v>
      </c>
      <c r="V148" s="55"/>
      <c r="W148" s="58">
        <f t="shared" si="530"/>
        <v>0</v>
      </c>
      <c r="X148" s="59"/>
      <c r="Y148" s="56">
        <f t="shared" si="569"/>
        <v>0</v>
      </c>
      <c r="Z148" s="55">
        <v>0</v>
      </c>
      <c r="AA148" s="56">
        <f t="shared" si="531"/>
        <v>0</v>
      </c>
      <c r="AB148" s="57">
        <v>0</v>
      </c>
      <c r="AC148" s="56">
        <f t="shared" si="532"/>
        <v>0</v>
      </c>
      <c r="AD148" s="57">
        <v>0</v>
      </c>
      <c r="AE148" s="56">
        <f t="shared" si="533"/>
        <v>0</v>
      </c>
      <c r="AF148" s="55">
        <v>0</v>
      </c>
      <c r="AG148" s="56">
        <f t="shared" si="534"/>
        <v>0</v>
      </c>
      <c r="AH148" s="55"/>
      <c r="AI148" s="56">
        <f t="shared" si="535"/>
        <v>0</v>
      </c>
      <c r="AJ148" s="61"/>
      <c r="AK148" s="56">
        <f t="shared" si="536"/>
        <v>0</v>
      </c>
      <c r="AL148" s="55"/>
      <c r="AM148" s="58">
        <f t="shared" si="537"/>
        <v>0</v>
      </c>
      <c r="AN148" s="57">
        <v>0</v>
      </c>
      <c r="AO148" s="56">
        <f t="shared" si="538"/>
        <v>0</v>
      </c>
      <c r="AP148" s="57">
        <v>0</v>
      </c>
      <c r="AQ148" s="56">
        <f t="shared" si="539"/>
        <v>0</v>
      </c>
      <c r="AR148" s="57"/>
      <c r="AS148" s="56">
        <f t="shared" si="540"/>
        <v>0</v>
      </c>
      <c r="AT148" s="57"/>
      <c r="AU148" s="56">
        <f t="shared" si="541"/>
        <v>0</v>
      </c>
      <c r="AV148" s="57"/>
      <c r="AW148" s="56">
        <f t="shared" si="542"/>
        <v>0</v>
      </c>
      <c r="AX148" s="55">
        <v>0</v>
      </c>
      <c r="AY148" s="56">
        <f t="shared" si="543"/>
        <v>0</v>
      </c>
      <c r="AZ148" s="57">
        <v>0</v>
      </c>
      <c r="BA148" s="56">
        <f t="shared" si="544"/>
        <v>0</v>
      </c>
      <c r="BB148" s="57">
        <v>0</v>
      </c>
      <c r="BC148" s="56">
        <f t="shared" si="545"/>
        <v>0</v>
      </c>
      <c r="BD148" s="57">
        <v>0</v>
      </c>
      <c r="BE148" s="56">
        <f t="shared" si="546"/>
        <v>0</v>
      </c>
      <c r="BF148" s="57">
        <v>0</v>
      </c>
      <c r="BG148" s="56">
        <f t="shared" si="547"/>
        <v>0</v>
      </c>
      <c r="BH148" s="57"/>
      <c r="BI148" s="56">
        <f t="shared" si="548"/>
        <v>0</v>
      </c>
      <c r="BJ148" s="57">
        <v>0</v>
      </c>
      <c r="BK148" s="56">
        <f t="shared" si="549"/>
        <v>0</v>
      </c>
      <c r="BL148" s="55">
        <v>0</v>
      </c>
      <c r="BM148" s="56">
        <f t="shared" si="550"/>
        <v>0</v>
      </c>
      <c r="BN148" s="114">
        <v>0</v>
      </c>
      <c r="BO148" s="56">
        <f t="shared" si="551"/>
        <v>0</v>
      </c>
      <c r="BP148" s="57">
        <v>0</v>
      </c>
      <c r="BQ148" s="56">
        <f t="shared" si="552"/>
        <v>0</v>
      </c>
      <c r="BR148" s="55">
        <v>0</v>
      </c>
      <c r="BS148" s="56">
        <f t="shared" si="553"/>
        <v>0</v>
      </c>
      <c r="BT148" s="55">
        <v>0</v>
      </c>
      <c r="BU148" s="56">
        <f t="shared" si="554"/>
        <v>0</v>
      </c>
      <c r="BV148" s="55"/>
      <c r="BW148" s="56">
        <f t="shared" si="555"/>
        <v>0</v>
      </c>
      <c r="BX148" s="55"/>
      <c r="BY148" s="56">
        <f t="shared" si="556"/>
        <v>0</v>
      </c>
      <c r="BZ148" s="57">
        <v>0</v>
      </c>
      <c r="CA148" s="56">
        <f t="shared" si="557"/>
        <v>0</v>
      </c>
      <c r="CB148" s="57">
        <v>0</v>
      </c>
      <c r="CC148" s="56">
        <f t="shared" si="558"/>
        <v>0</v>
      </c>
      <c r="CD148" s="55">
        <v>0</v>
      </c>
      <c r="CE148" s="56">
        <f t="shared" si="559"/>
        <v>0</v>
      </c>
      <c r="CF148" s="57">
        <v>0</v>
      </c>
      <c r="CG148" s="56">
        <f t="shared" si="560"/>
        <v>0</v>
      </c>
      <c r="CH148" s="57"/>
      <c r="CI148" s="56">
        <f t="shared" si="561"/>
        <v>0</v>
      </c>
      <c r="CJ148" s="55"/>
      <c r="CK148" s="56">
        <f t="shared" si="562"/>
        <v>0</v>
      </c>
      <c r="CL148" s="57">
        <v>0</v>
      </c>
      <c r="CM148" s="56">
        <f t="shared" si="563"/>
        <v>0</v>
      </c>
      <c r="CN148" s="55">
        <v>0</v>
      </c>
      <c r="CO148" s="56">
        <f t="shared" si="564"/>
        <v>0</v>
      </c>
      <c r="CP148" s="55">
        <v>0</v>
      </c>
      <c r="CQ148" s="56">
        <f t="shared" si="565"/>
        <v>0</v>
      </c>
      <c r="CR148" s="56"/>
      <c r="CS148" s="56">
        <f t="shared" si="566"/>
        <v>0</v>
      </c>
      <c r="CT148" s="64">
        <f t="shared" si="567"/>
        <v>0</v>
      </c>
      <c r="CU148" s="64">
        <f t="shared" si="567"/>
        <v>0</v>
      </c>
    </row>
    <row r="149" spans="1:99" s="1" customFormat="1" x14ac:dyDescent="0.25">
      <c r="A149" s="35"/>
      <c r="B149" s="35">
        <v>101</v>
      </c>
      <c r="C149" s="79" t="s">
        <v>248</v>
      </c>
      <c r="D149" s="50">
        <v>11480</v>
      </c>
      <c r="E149" s="51">
        <v>2.6</v>
      </c>
      <c r="F149" s="52">
        <v>1</v>
      </c>
      <c r="G149" s="53"/>
      <c r="H149" s="50">
        <v>1.4</v>
      </c>
      <c r="I149" s="50">
        <v>1.68</v>
      </c>
      <c r="J149" s="50">
        <v>2.23</v>
      </c>
      <c r="K149" s="54">
        <v>2.57</v>
      </c>
      <c r="L149" s="55">
        <v>0</v>
      </c>
      <c r="M149" s="56">
        <f t="shared" si="526"/>
        <v>0</v>
      </c>
      <c r="N149" s="57">
        <v>0</v>
      </c>
      <c r="O149" s="56">
        <f t="shared" si="568"/>
        <v>0</v>
      </c>
      <c r="P149" s="57">
        <v>0</v>
      </c>
      <c r="Q149" s="56">
        <f t="shared" si="527"/>
        <v>0</v>
      </c>
      <c r="R149" s="55">
        <v>0</v>
      </c>
      <c r="S149" s="56">
        <f t="shared" si="528"/>
        <v>0</v>
      </c>
      <c r="T149" s="57">
        <v>0</v>
      </c>
      <c r="U149" s="56">
        <f t="shared" si="529"/>
        <v>0</v>
      </c>
      <c r="V149" s="55"/>
      <c r="W149" s="58">
        <f t="shared" si="530"/>
        <v>0</v>
      </c>
      <c r="X149" s="59"/>
      <c r="Y149" s="56">
        <f t="shared" si="569"/>
        <v>0</v>
      </c>
      <c r="Z149" s="55">
        <v>0</v>
      </c>
      <c r="AA149" s="56">
        <f t="shared" si="531"/>
        <v>0</v>
      </c>
      <c r="AB149" s="57">
        <v>0</v>
      </c>
      <c r="AC149" s="56">
        <f t="shared" si="532"/>
        <v>0</v>
      </c>
      <c r="AD149" s="57">
        <v>0</v>
      </c>
      <c r="AE149" s="56">
        <f t="shared" si="533"/>
        <v>0</v>
      </c>
      <c r="AF149" s="55">
        <v>0</v>
      </c>
      <c r="AG149" s="56">
        <f t="shared" si="534"/>
        <v>0</v>
      </c>
      <c r="AH149" s="55">
        <v>0</v>
      </c>
      <c r="AI149" s="56">
        <f t="shared" si="535"/>
        <v>0</v>
      </c>
      <c r="AJ149" s="61"/>
      <c r="AK149" s="56">
        <f t="shared" si="536"/>
        <v>0</v>
      </c>
      <c r="AL149" s="55"/>
      <c r="AM149" s="58">
        <f t="shared" si="537"/>
        <v>0</v>
      </c>
      <c r="AN149" s="57">
        <v>0</v>
      </c>
      <c r="AO149" s="56">
        <f t="shared" si="538"/>
        <v>0</v>
      </c>
      <c r="AP149" s="57">
        <v>0</v>
      </c>
      <c r="AQ149" s="56">
        <f t="shared" si="539"/>
        <v>0</v>
      </c>
      <c r="AR149" s="57"/>
      <c r="AS149" s="56">
        <f t="shared" si="540"/>
        <v>0</v>
      </c>
      <c r="AT149" s="57"/>
      <c r="AU149" s="56">
        <f t="shared" si="541"/>
        <v>0</v>
      </c>
      <c r="AV149" s="57"/>
      <c r="AW149" s="56">
        <f t="shared" si="542"/>
        <v>0</v>
      </c>
      <c r="AX149" s="55">
        <v>0</v>
      </c>
      <c r="AY149" s="56">
        <f t="shared" si="543"/>
        <v>0</v>
      </c>
      <c r="AZ149" s="57">
        <v>0</v>
      </c>
      <c r="BA149" s="56">
        <f t="shared" si="544"/>
        <v>0</v>
      </c>
      <c r="BB149" s="57">
        <v>0</v>
      </c>
      <c r="BC149" s="56">
        <f t="shared" si="545"/>
        <v>0</v>
      </c>
      <c r="BD149" s="57">
        <v>0</v>
      </c>
      <c r="BE149" s="56">
        <f t="shared" si="546"/>
        <v>0</v>
      </c>
      <c r="BF149" s="57">
        <v>0</v>
      </c>
      <c r="BG149" s="56">
        <f t="shared" si="547"/>
        <v>0</v>
      </c>
      <c r="BH149" s="57"/>
      <c r="BI149" s="56">
        <f t="shared" si="548"/>
        <v>0</v>
      </c>
      <c r="BJ149" s="57">
        <v>0</v>
      </c>
      <c r="BK149" s="56">
        <f t="shared" si="549"/>
        <v>0</v>
      </c>
      <c r="BL149" s="55">
        <v>0</v>
      </c>
      <c r="BM149" s="56">
        <f t="shared" si="550"/>
        <v>0</v>
      </c>
      <c r="BN149" s="114">
        <v>0</v>
      </c>
      <c r="BO149" s="56">
        <f t="shared" si="551"/>
        <v>0</v>
      </c>
      <c r="BP149" s="57">
        <v>0</v>
      </c>
      <c r="BQ149" s="56">
        <f t="shared" si="552"/>
        <v>0</v>
      </c>
      <c r="BR149" s="55">
        <v>0</v>
      </c>
      <c r="BS149" s="56">
        <f t="shared" si="553"/>
        <v>0</v>
      </c>
      <c r="BT149" s="55">
        <v>0</v>
      </c>
      <c r="BU149" s="56">
        <f t="shared" si="554"/>
        <v>0</v>
      </c>
      <c r="BV149" s="55">
        <v>0</v>
      </c>
      <c r="BW149" s="56">
        <f t="shared" si="555"/>
        <v>0</v>
      </c>
      <c r="BX149" s="55"/>
      <c r="BY149" s="56">
        <f t="shared" si="556"/>
        <v>0</v>
      </c>
      <c r="BZ149" s="57">
        <v>0</v>
      </c>
      <c r="CA149" s="56">
        <f t="shared" si="557"/>
        <v>0</v>
      </c>
      <c r="CB149" s="57">
        <v>0</v>
      </c>
      <c r="CC149" s="56">
        <f t="shared" si="558"/>
        <v>0</v>
      </c>
      <c r="CD149" s="55"/>
      <c r="CE149" s="56">
        <f t="shared" si="559"/>
        <v>0</v>
      </c>
      <c r="CF149" s="57">
        <v>0</v>
      </c>
      <c r="CG149" s="56">
        <f t="shared" si="560"/>
        <v>0</v>
      </c>
      <c r="CH149" s="57"/>
      <c r="CI149" s="56">
        <f t="shared" si="561"/>
        <v>0</v>
      </c>
      <c r="CJ149" s="55"/>
      <c r="CK149" s="56">
        <f t="shared" si="562"/>
        <v>0</v>
      </c>
      <c r="CL149" s="57">
        <v>0</v>
      </c>
      <c r="CM149" s="56">
        <f t="shared" si="563"/>
        <v>0</v>
      </c>
      <c r="CN149" s="55">
        <v>0</v>
      </c>
      <c r="CO149" s="56">
        <f t="shared" si="564"/>
        <v>0</v>
      </c>
      <c r="CP149" s="55">
        <v>0</v>
      </c>
      <c r="CQ149" s="56">
        <f t="shared" si="565"/>
        <v>0</v>
      </c>
      <c r="CR149" s="56"/>
      <c r="CS149" s="56">
        <f t="shared" si="566"/>
        <v>0</v>
      </c>
      <c r="CT149" s="64">
        <f t="shared" si="567"/>
        <v>0</v>
      </c>
      <c r="CU149" s="64">
        <f t="shared" si="567"/>
        <v>0</v>
      </c>
    </row>
    <row r="150" spans="1:99" s="46" customFormat="1" x14ac:dyDescent="0.25">
      <c r="A150" s="36">
        <v>32</v>
      </c>
      <c r="B150" s="36"/>
      <c r="C150" s="37" t="s">
        <v>249</v>
      </c>
      <c r="D150" s="50">
        <v>11480</v>
      </c>
      <c r="E150" s="103">
        <v>1.85</v>
      </c>
      <c r="F150" s="39">
        <v>1</v>
      </c>
      <c r="G150" s="88"/>
      <c r="H150" s="104">
        <v>1.4</v>
      </c>
      <c r="I150" s="104">
        <v>1.68</v>
      </c>
      <c r="J150" s="104">
        <v>2.23</v>
      </c>
      <c r="K150" s="99">
        <v>2.57</v>
      </c>
      <c r="L150" s="105">
        <f>SUM(L151:L158)</f>
        <v>4</v>
      </c>
      <c r="M150" s="106">
        <f>SUM(M151:M158)</f>
        <v>228222.4</v>
      </c>
      <c r="N150" s="106">
        <f t="shared" ref="N150:BY150" si="570">SUM(N151:N158)</f>
        <v>0</v>
      </c>
      <c r="O150" s="106">
        <f t="shared" si="570"/>
        <v>0</v>
      </c>
      <c r="P150" s="106">
        <f t="shared" si="570"/>
        <v>0</v>
      </c>
      <c r="Q150" s="106">
        <f t="shared" si="570"/>
        <v>0</v>
      </c>
      <c r="R150" s="105">
        <f t="shared" si="570"/>
        <v>0</v>
      </c>
      <c r="S150" s="106">
        <f t="shared" si="570"/>
        <v>0</v>
      </c>
      <c r="T150" s="106">
        <f t="shared" si="570"/>
        <v>0</v>
      </c>
      <c r="U150" s="106">
        <f t="shared" si="570"/>
        <v>0</v>
      </c>
      <c r="V150" s="105">
        <f t="shared" si="570"/>
        <v>0</v>
      </c>
      <c r="W150" s="105">
        <f t="shared" si="570"/>
        <v>0</v>
      </c>
      <c r="X150" s="106">
        <f t="shared" si="570"/>
        <v>0</v>
      </c>
      <c r="Y150" s="106">
        <f t="shared" si="570"/>
        <v>0</v>
      </c>
      <c r="Z150" s="105">
        <f t="shared" si="570"/>
        <v>0</v>
      </c>
      <c r="AA150" s="106">
        <f t="shared" si="570"/>
        <v>0</v>
      </c>
      <c r="AB150" s="106">
        <f t="shared" si="570"/>
        <v>0</v>
      </c>
      <c r="AC150" s="106">
        <f t="shared" si="570"/>
        <v>0</v>
      </c>
      <c r="AD150" s="106">
        <f>SUM(AD151:AD158)</f>
        <v>0</v>
      </c>
      <c r="AE150" s="106">
        <f>SUM(AE151:AE158)</f>
        <v>0</v>
      </c>
      <c r="AF150" s="105">
        <f t="shared" ref="AF150" si="571">SUM(AF151:AF158)</f>
        <v>0</v>
      </c>
      <c r="AG150" s="106">
        <f t="shared" si="570"/>
        <v>0</v>
      </c>
      <c r="AH150" s="105">
        <f t="shared" si="570"/>
        <v>0</v>
      </c>
      <c r="AI150" s="106">
        <f t="shared" si="570"/>
        <v>0</v>
      </c>
      <c r="AJ150" s="105">
        <v>0</v>
      </c>
      <c r="AK150" s="106">
        <f t="shared" si="570"/>
        <v>0</v>
      </c>
      <c r="AL150" s="105">
        <f>SUM(AL151:AL158)</f>
        <v>0</v>
      </c>
      <c r="AM150" s="105">
        <f>SUM(AM151:AM158)</f>
        <v>0</v>
      </c>
      <c r="AN150" s="106">
        <f t="shared" si="570"/>
        <v>0</v>
      </c>
      <c r="AO150" s="106">
        <f t="shared" si="570"/>
        <v>0</v>
      </c>
      <c r="AP150" s="106">
        <f t="shared" si="570"/>
        <v>0</v>
      </c>
      <c r="AQ150" s="106">
        <f t="shared" si="570"/>
        <v>0</v>
      </c>
      <c r="AR150" s="106">
        <f t="shared" si="570"/>
        <v>0</v>
      </c>
      <c r="AS150" s="106">
        <f t="shared" si="570"/>
        <v>0</v>
      </c>
      <c r="AT150" s="106">
        <f t="shared" si="570"/>
        <v>0</v>
      </c>
      <c r="AU150" s="106">
        <f t="shared" si="570"/>
        <v>0</v>
      </c>
      <c r="AV150" s="106">
        <f t="shared" si="570"/>
        <v>0</v>
      </c>
      <c r="AW150" s="106">
        <f t="shared" si="570"/>
        <v>0</v>
      </c>
      <c r="AX150" s="105">
        <f t="shared" si="570"/>
        <v>0</v>
      </c>
      <c r="AY150" s="106">
        <f t="shared" si="570"/>
        <v>0</v>
      </c>
      <c r="AZ150" s="106">
        <f t="shared" si="570"/>
        <v>0</v>
      </c>
      <c r="BA150" s="106">
        <f t="shared" si="570"/>
        <v>0</v>
      </c>
      <c r="BB150" s="106">
        <f t="shared" si="570"/>
        <v>0</v>
      </c>
      <c r="BC150" s="106">
        <f t="shared" si="570"/>
        <v>0</v>
      </c>
      <c r="BD150" s="106">
        <f t="shared" si="570"/>
        <v>0</v>
      </c>
      <c r="BE150" s="106">
        <f t="shared" si="570"/>
        <v>0</v>
      </c>
      <c r="BF150" s="106">
        <f t="shared" si="570"/>
        <v>0</v>
      </c>
      <c r="BG150" s="106">
        <f t="shared" si="570"/>
        <v>0</v>
      </c>
      <c r="BH150" s="106">
        <f t="shared" si="570"/>
        <v>0</v>
      </c>
      <c r="BI150" s="106">
        <f t="shared" si="570"/>
        <v>0</v>
      </c>
      <c r="BJ150" s="106">
        <f t="shared" si="570"/>
        <v>0</v>
      </c>
      <c r="BK150" s="106">
        <f t="shared" si="570"/>
        <v>0</v>
      </c>
      <c r="BL150" s="105">
        <f>SUM(BL151:BL158)</f>
        <v>0</v>
      </c>
      <c r="BM150" s="106">
        <f>SUM(BM151:BM158)</f>
        <v>0</v>
      </c>
      <c r="BN150" s="106">
        <f>SUM(BN151:BN158)</f>
        <v>0</v>
      </c>
      <c r="BO150" s="106">
        <f>SUM(BO151:BO158)</f>
        <v>0</v>
      </c>
      <c r="BP150" s="106">
        <f t="shared" si="570"/>
        <v>1</v>
      </c>
      <c r="BQ150" s="106">
        <f t="shared" si="570"/>
        <v>68466.720000000001</v>
      </c>
      <c r="BR150" s="105">
        <f t="shared" si="570"/>
        <v>0</v>
      </c>
      <c r="BS150" s="106">
        <f t="shared" si="570"/>
        <v>0</v>
      </c>
      <c r="BT150" s="106">
        <f t="shared" si="570"/>
        <v>0</v>
      </c>
      <c r="BU150" s="106">
        <f t="shared" si="570"/>
        <v>0</v>
      </c>
      <c r="BV150" s="105">
        <f t="shared" si="570"/>
        <v>0</v>
      </c>
      <c r="BW150" s="106">
        <f t="shared" si="570"/>
        <v>0</v>
      </c>
      <c r="BX150" s="105">
        <f t="shared" si="570"/>
        <v>3</v>
      </c>
      <c r="BY150" s="106">
        <f t="shared" si="570"/>
        <v>125554.46400000001</v>
      </c>
      <c r="BZ150" s="106">
        <f t="shared" ref="BZ150:CU150" si="572">SUM(BZ151:BZ158)</f>
        <v>0</v>
      </c>
      <c r="CA150" s="106">
        <f t="shared" si="572"/>
        <v>0</v>
      </c>
      <c r="CB150" s="106">
        <f t="shared" si="572"/>
        <v>0</v>
      </c>
      <c r="CC150" s="106">
        <f t="shared" si="572"/>
        <v>0</v>
      </c>
      <c r="CD150" s="105">
        <f t="shared" si="572"/>
        <v>0</v>
      </c>
      <c r="CE150" s="106">
        <f t="shared" si="572"/>
        <v>0</v>
      </c>
      <c r="CF150" s="106">
        <f t="shared" si="572"/>
        <v>0</v>
      </c>
      <c r="CG150" s="106">
        <f t="shared" si="572"/>
        <v>0</v>
      </c>
      <c r="CH150" s="106">
        <f t="shared" si="572"/>
        <v>0</v>
      </c>
      <c r="CI150" s="106">
        <f t="shared" si="572"/>
        <v>0</v>
      </c>
      <c r="CJ150" s="105">
        <f t="shared" si="572"/>
        <v>0</v>
      </c>
      <c r="CK150" s="106">
        <f t="shared" si="572"/>
        <v>0</v>
      </c>
      <c r="CL150" s="106">
        <f t="shared" si="572"/>
        <v>0</v>
      </c>
      <c r="CM150" s="106">
        <f t="shared" si="572"/>
        <v>0</v>
      </c>
      <c r="CN150" s="105">
        <v>0</v>
      </c>
      <c r="CO150" s="106">
        <f t="shared" si="572"/>
        <v>0</v>
      </c>
      <c r="CP150" s="105">
        <f t="shared" si="572"/>
        <v>0</v>
      </c>
      <c r="CQ150" s="106">
        <f t="shared" si="572"/>
        <v>0</v>
      </c>
      <c r="CR150" s="106">
        <f t="shared" si="572"/>
        <v>0</v>
      </c>
      <c r="CS150" s="106">
        <f t="shared" si="572"/>
        <v>0</v>
      </c>
      <c r="CT150" s="106">
        <f t="shared" si="572"/>
        <v>8</v>
      </c>
      <c r="CU150" s="106">
        <f t="shared" si="572"/>
        <v>422243.58400000003</v>
      </c>
    </row>
    <row r="151" spans="1:99" s="1" customFormat="1" ht="45" x14ac:dyDescent="0.25">
      <c r="A151" s="35"/>
      <c r="B151" s="35">
        <v>102</v>
      </c>
      <c r="C151" s="79" t="s">
        <v>250</v>
      </c>
      <c r="D151" s="50">
        <v>11480</v>
      </c>
      <c r="E151" s="51">
        <v>2.11</v>
      </c>
      <c r="F151" s="52">
        <v>1</v>
      </c>
      <c r="G151" s="53"/>
      <c r="H151" s="50">
        <v>1.4</v>
      </c>
      <c r="I151" s="50">
        <v>1.68</v>
      </c>
      <c r="J151" s="50">
        <v>2.23</v>
      </c>
      <c r="K151" s="54">
        <v>2.57</v>
      </c>
      <c r="L151" s="55">
        <v>0</v>
      </c>
      <c r="M151" s="56">
        <f t="shared" ref="M151:M158" si="573">SUM(L151*$D151*$E151*$F151*$H151*$M$11)</f>
        <v>0</v>
      </c>
      <c r="N151" s="57">
        <v>0</v>
      </c>
      <c r="O151" s="56">
        <f t="shared" si="568"/>
        <v>0</v>
      </c>
      <c r="P151" s="57">
        <v>0</v>
      </c>
      <c r="Q151" s="56">
        <f t="shared" ref="Q151:Q158" si="574">SUM(P151*$D151*$E151*$F151*$H151*$Q$11)</f>
        <v>0</v>
      </c>
      <c r="R151" s="55">
        <v>0</v>
      </c>
      <c r="S151" s="56">
        <f t="shared" ref="S151:S158" si="575">SUM(R151*$D151*$E151*$F151*$H151*$S$11)</f>
        <v>0</v>
      </c>
      <c r="T151" s="57">
        <v>0</v>
      </c>
      <c r="U151" s="56">
        <f t="shared" ref="U151:U158" si="576">SUM(T151*$D151*$E151*$F151*$H151*$U$11)</f>
        <v>0</v>
      </c>
      <c r="V151" s="55"/>
      <c r="W151" s="58">
        <f t="shared" ref="W151:W158" si="577">SUM(V151*$D151*$E151*$F151*$H151*$W$11)</f>
        <v>0</v>
      </c>
      <c r="X151" s="59"/>
      <c r="Y151" s="56">
        <f t="shared" si="569"/>
        <v>0</v>
      </c>
      <c r="Z151" s="55">
        <v>0</v>
      </c>
      <c r="AA151" s="56">
        <f t="shared" ref="AA151:AA158" si="578">SUM(Z151*$D151*$E151*$F151*$H151*$AA$11)</f>
        <v>0</v>
      </c>
      <c r="AB151" s="57">
        <v>0</v>
      </c>
      <c r="AC151" s="56">
        <f t="shared" ref="AC151:AC158" si="579">SUM(AB151*$D151*$E151*$F151*$H151*$AC$11)</f>
        <v>0</v>
      </c>
      <c r="AD151" s="57">
        <v>0</v>
      </c>
      <c r="AE151" s="56">
        <f t="shared" ref="AE151:AE158" si="580">SUM(AD151*$D151*$E151*$F151*$H151*$AE$11)</f>
        <v>0</v>
      </c>
      <c r="AF151" s="55"/>
      <c r="AG151" s="56">
        <f t="shared" ref="AG151:AG158" si="581">AF151*$D151*$E151*$F151*$I151*$AG$11</f>
        <v>0</v>
      </c>
      <c r="AH151" s="55">
        <v>0</v>
      </c>
      <c r="AI151" s="56">
        <f t="shared" ref="AI151:AI158" si="582">AH151*$D151*$E151*$F151*$I151*$AI$11</f>
        <v>0</v>
      </c>
      <c r="AJ151" s="61"/>
      <c r="AK151" s="56">
        <f t="shared" ref="AK151:AK158" si="583">SUM(AJ151*$D151*$E151*$F151*$H151*$AK$11)</f>
        <v>0</v>
      </c>
      <c r="AL151" s="55"/>
      <c r="AM151" s="58">
        <f t="shared" ref="AM151:AM158" si="584">SUM(AL151*$D151*$E151*$F151*$H151*$AM$11)</f>
        <v>0</v>
      </c>
      <c r="AN151" s="57">
        <v>0</v>
      </c>
      <c r="AO151" s="56">
        <f t="shared" ref="AO151:AO158" si="585">SUM(AN151*$D151*$E151*$F151*$H151*$AO$11)</f>
        <v>0</v>
      </c>
      <c r="AP151" s="57">
        <v>0</v>
      </c>
      <c r="AQ151" s="56">
        <f t="shared" ref="AQ151:AQ158" si="586">SUM(AP151*$D151*$E151*$F151*$H151*$AQ$11)</f>
        <v>0</v>
      </c>
      <c r="AR151" s="57"/>
      <c r="AS151" s="56">
        <f t="shared" ref="AS151:AS158" si="587">SUM(AR151*$D151*$E151*$F151*$H151*$AS$11)</f>
        <v>0</v>
      </c>
      <c r="AT151" s="57"/>
      <c r="AU151" s="56">
        <f t="shared" ref="AU151:AU158" si="588">SUM(AT151*$D151*$E151*$F151*$H151*$AU$11)</f>
        <v>0</v>
      </c>
      <c r="AV151" s="57"/>
      <c r="AW151" s="56">
        <f t="shared" ref="AW151:AW158" si="589">SUM(AV151*$D151*$E151*$F151*$H151*$AW$11)</f>
        <v>0</v>
      </c>
      <c r="AX151" s="55">
        <v>0</v>
      </c>
      <c r="AY151" s="56">
        <f t="shared" ref="AY151:AY158" si="590">SUM(AX151*$D151*$E151*$F151*$H151*$AY$11)</f>
        <v>0</v>
      </c>
      <c r="AZ151" s="57">
        <v>0</v>
      </c>
      <c r="BA151" s="56">
        <f t="shared" ref="BA151:BA158" si="591">SUM(AZ151*$D151*$E151*$F151*$H151*$BA$11)</f>
        <v>0</v>
      </c>
      <c r="BB151" s="57">
        <v>0</v>
      </c>
      <c r="BC151" s="56">
        <f t="shared" ref="BC151:BC158" si="592">SUM(BB151*$D151*$E151*$F151*$H151*$BC$11)</f>
        <v>0</v>
      </c>
      <c r="BD151" s="57">
        <v>0</v>
      </c>
      <c r="BE151" s="56">
        <f t="shared" ref="BE151:BE158" si="593">SUM(BD151*$D151*$E151*$F151*$H151*$BE$11)</f>
        <v>0</v>
      </c>
      <c r="BF151" s="57">
        <v>0</v>
      </c>
      <c r="BG151" s="56">
        <f t="shared" ref="BG151:BG158" si="594">SUM(BF151*$D151*$E151*$F151*$H151*$BG$11)</f>
        <v>0</v>
      </c>
      <c r="BH151" s="57"/>
      <c r="BI151" s="56">
        <f t="shared" ref="BI151:BI158" si="595">SUM(BH151*$D151*$E151*$F151*$H151*$BI$11)</f>
        <v>0</v>
      </c>
      <c r="BJ151" s="57">
        <v>0</v>
      </c>
      <c r="BK151" s="56">
        <f t="shared" ref="BK151:BK158" si="596">BJ151*$D151*$E151*$F151*$I151*$BK$11</f>
        <v>0</v>
      </c>
      <c r="BL151" s="55">
        <v>0</v>
      </c>
      <c r="BM151" s="56">
        <f t="shared" ref="BM151:BM158" si="597">BL151*$D151*$E151*$F151*$I151*$BM$11</f>
        <v>0</v>
      </c>
      <c r="BN151" s="114">
        <v>0</v>
      </c>
      <c r="BO151" s="56">
        <f t="shared" ref="BO151:BO158" si="598">BN151*$D151*$E151*$F151*$I151*$BO$11</f>
        <v>0</v>
      </c>
      <c r="BP151" s="57">
        <v>0</v>
      </c>
      <c r="BQ151" s="56">
        <f t="shared" ref="BQ151:BQ158" si="599">BP151*$D151*$E151*$F151*$I151*$BQ$11</f>
        <v>0</v>
      </c>
      <c r="BR151" s="55">
        <v>0</v>
      </c>
      <c r="BS151" s="56">
        <f t="shared" ref="BS151:BS158" si="600">BR151*$D151*$E151*$F151*$I151*$BS$11</f>
        <v>0</v>
      </c>
      <c r="BT151" s="55">
        <v>0</v>
      </c>
      <c r="BU151" s="56">
        <f t="shared" ref="BU151:BU158" si="601">BT151*$D151*$E151*$F151*$I151*$BU$11</f>
        <v>0</v>
      </c>
      <c r="BV151" s="55">
        <v>0</v>
      </c>
      <c r="BW151" s="56">
        <f t="shared" ref="BW151:BW158" si="602">BV151*$D151*$E151*$F151*$I151*$BW$11</f>
        <v>0</v>
      </c>
      <c r="BX151" s="55"/>
      <c r="BY151" s="56">
        <f t="shared" ref="BY151:BY158" si="603">BX151*$D151*$E151*$F151*$I151*$BY$11</f>
        <v>0</v>
      </c>
      <c r="BZ151" s="57">
        <v>0</v>
      </c>
      <c r="CA151" s="56">
        <f t="shared" ref="CA151:CA158" si="604">BZ151*$D151*$E151*$F151*$I151*$CA$11</f>
        <v>0</v>
      </c>
      <c r="CB151" s="57">
        <v>0</v>
      </c>
      <c r="CC151" s="56">
        <f t="shared" ref="CC151:CC158" si="605">CB151*$D151*$E151*$F151*$I151*$CC$11</f>
        <v>0</v>
      </c>
      <c r="CD151" s="55">
        <v>0</v>
      </c>
      <c r="CE151" s="56">
        <f t="shared" ref="CE151:CE158" si="606">CD151*$D151*$E151*$F151*$I151*$CE$11</f>
        <v>0</v>
      </c>
      <c r="CF151" s="57">
        <v>0</v>
      </c>
      <c r="CG151" s="56">
        <f t="shared" ref="CG151:CG158" si="607">CF151*$D151*$E151*$F151*$I151*$CG$11</f>
        <v>0</v>
      </c>
      <c r="CH151" s="57"/>
      <c r="CI151" s="56">
        <f t="shared" ref="CI151:CI158" si="608">CH151*$D151*$E151*$F151*$I151*$CI$11</f>
        <v>0</v>
      </c>
      <c r="CJ151" s="55"/>
      <c r="CK151" s="56">
        <f t="shared" ref="CK151:CK158" si="609">CJ151*$D151*$E151*$F151*$I151*$CK$11</f>
        <v>0</v>
      </c>
      <c r="CL151" s="57">
        <v>0</v>
      </c>
      <c r="CM151" s="56">
        <f t="shared" ref="CM151:CM158" si="610">CL151*$D151*$E151*$F151*$I151*$CM$11</f>
        <v>0</v>
      </c>
      <c r="CN151" s="55">
        <v>0</v>
      </c>
      <c r="CO151" s="56">
        <f t="shared" ref="CO151:CO158" si="611">CN151*$D151*$E151*$F151*$J151*$CO$11</f>
        <v>0</v>
      </c>
      <c r="CP151" s="55">
        <v>0</v>
      </c>
      <c r="CQ151" s="56">
        <f t="shared" ref="CQ151:CQ158" si="612">CP151*$D151*$E151*$F151*$K151*$CQ$11</f>
        <v>0</v>
      </c>
      <c r="CR151" s="56"/>
      <c r="CS151" s="56">
        <f t="shared" ref="CS151:CS158" si="613">CR151*D151*E151*F151</f>
        <v>0</v>
      </c>
      <c r="CT151" s="64">
        <f t="shared" ref="CT151:CU158" si="614">SUM(N151+L151+X151+P151+R151+Z151+V151+T151+AB151+AF151+AD151+AH151+AJ151+AN151+BJ151+BP151+AL151+AX151+AZ151+CB151+CD151+BZ151+CF151+CH151+BT151+BV151+AP151+AR151+AT151+AV151+BL151+BN151+BR151+BB151+BD151+BF151+BH151+BX151+CJ151+CL151+CN151+CP151+CR151)</f>
        <v>0</v>
      </c>
      <c r="CU151" s="64">
        <f t="shared" si="614"/>
        <v>0</v>
      </c>
    </row>
    <row r="152" spans="1:99" s="1" customFormat="1" ht="45" x14ac:dyDescent="0.25">
      <c r="A152" s="35"/>
      <c r="B152" s="35">
        <v>103</v>
      </c>
      <c r="C152" s="79" t="s">
        <v>251</v>
      </c>
      <c r="D152" s="50">
        <v>11480</v>
      </c>
      <c r="E152" s="51">
        <v>3.55</v>
      </c>
      <c r="F152" s="52">
        <v>1</v>
      </c>
      <c r="G152" s="53"/>
      <c r="H152" s="50">
        <v>1.4</v>
      </c>
      <c r="I152" s="50">
        <v>1.68</v>
      </c>
      <c r="J152" s="50">
        <v>2.23</v>
      </c>
      <c r="K152" s="54">
        <v>2.57</v>
      </c>
      <c r="L152" s="55">
        <v>4</v>
      </c>
      <c r="M152" s="56">
        <f t="shared" si="573"/>
        <v>228222.4</v>
      </c>
      <c r="N152" s="57">
        <v>0</v>
      </c>
      <c r="O152" s="56">
        <f t="shared" si="568"/>
        <v>0</v>
      </c>
      <c r="P152" s="57">
        <v>0</v>
      </c>
      <c r="Q152" s="56">
        <f t="shared" si="574"/>
        <v>0</v>
      </c>
      <c r="R152" s="55">
        <v>0</v>
      </c>
      <c r="S152" s="56">
        <f t="shared" si="575"/>
        <v>0</v>
      </c>
      <c r="T152" s="57">
        <v>0</v>
      </c>
      <c r="U152" s="56">
        <f t="shared" si="576"/>
        <v>0</v>
      </c>
      <c r="V152" s="55"/>
      <c r="W152" s="58">
        <f t="shared" si="577"/>
        <v>0</v>
      </c>
      <c r="X152" s="59"/>
      <c r="Y152" s="56">
        <f t="shared" si="569"/>
        <v>0</v>
      </c>
      <c r="Z152" s="55">
        <v>0</v>
      </c>
      <c r="AA152" s="56">
        <f t="shared" si="578"/>
        <v>0</v>
      </c>
      <c r="AB152" s="57">
        <v>0</v>
      </c>
      <c r="AC152" s="56">
        <f t="shared" si="579"/>
        <v>0</v>
      </c>
      <c r="AD152" s="57">
        <v>0</v>
      </c>
      <c r="AE152" s="56">
        <f t="shared" si="580"/>
        <v>0</v>
      </c>
      <c r="AF152" s="55"/>
      <c r="AG152" s="56">
        <f t="shared" si="581"/>
        <v>0</v>
      </c>
      <c r="AH152" s="55">
        <v>0</v>
      </c>
      <c r="AI152" s="56">
        <f t="shared" si="582"/>
        <v>0</v>
      </c>
      <c r="AJ152" s="61"/>
      <c r="AK152" s="56">
        <f t="shared" si="583"/>
        <v>0</v>
      </c>
      <c r="AL152" s="55"/>
      <c r="AM152" s="58">
        <f t="shared" si="584"/>
        <v>0</v>
      </c>
      <c r="AN152" s="57">
        <v>0</v>
      </c>
      <c r="AO152" s="56">
        <f t="shared" si="585"/>
        <v>0</v>
      </c>
      <c r="AP152" s="57">
        <v>0</v>
      </c>
      <c r="AQ152" s="56">
        <f t="shared" si="586"/>
        <v>0</v>
      </c>
      <c r="AR152" s="57"/>
      <c r="AS152" s="56">
        <f t="shared" si="587"/>
        <v>0</v>
      </c>
      <c r="AT152" s="57"/>
      <c r="AU152" s="56">
        <f t="shared" si="588"/>
        <v>0</v>
      </c>
      <c r="AV152" s="57"/>
      <c r="AW152" s="56">
        <f t="shared" si="589"/>
        <v>0</v>
      </c>
      <c r="AX152" s="55">
        <v>0</v>
      </c>
      <c r="AY152" s="56">
        <f t="shared" si="590"/>
        <v>0</v>
      </c>
      <c r="AZ152" s="57">
        <v>0</v>
      </c>
      <c r="BA152" s="56">
        <f t="shared" si="591"/>
        <v>0</v>
      </c>
      <c r="BB152" s="57">
        <v>0</v>
      </c>
      <c r="BC152" s="56">
        <f t="shared" si="592"/>
        <v>0</v>
      </c>
      <c r="BD152" s="57">
        <v>0</v>
      </c>
      <c r="BE152" s="56">
        <f t="shared" si="593"/>
        <v>0</v>
      </c>
      <c r="BF152" s="57">
        <v>0</v>
      </c>
      <c r="BG152" s="56">
        <f t="shared" si="594"/>
        <v>0</v>
      </c>
      <c r="BH152" s="57"/>
      <c r="BI152" s="56">
        <f t="shared" si="595"/>
        <v>0</v>
      </c>
      <c r="BJ152" s="57">
        <v>0</v>
      </c>
      <c r="BK152" s="56">
        <f t="shared" si="596"/>
        <v>0</v>
      </c>
      <c r="BL152" s="55">
        <v>0</v>
      </c>
      <c r="BM152" s="56">
        <f t="shared" si="597"/>
        <v>0</v>
      </c>
      <c r="BN152" s="114"/>
      <c r="BO152" s="56">
        <f t="shared" si="598"/>
        <v>0</v>
      </c>
      <c r="BP152" s="57">
        <v>1</v>
      </c>
      <c r="BQ152" s="56">
        <f t="shared" si="599"/>
        <v>68466.720000000001</v>
      </c>
      <c r="BR152" s="55">
        <v>0</v>
      </c>
      <c r="BS152" s="56">
        <f t="shared" si="600"/>
        <v>0</v>
      </c>
      <c r="BT152" s="60"/>
      <c r="BU152" s="56">
        <f t="shared" si="601"/>
        <v>0</v>
      </c>
      <c r="BV152" s="55">
        <v>0</v>
      </c>
      <c r="BW152" s="56">
        <f t="shared" si="602"/>
        <v>0</v>
      </c>
      <c r="BX152" s="55"/>
      <c r="BY152" s="56">
        <f t="shared" si="603"/>
        <v>0</v>
      </c>
      <c r="BZ152" s="57">
        <v>0</v>
      </c>
      <c r="CA152" s="56">
        <f t="shared" si="604"/>
        <v>0</v>
      </c>
      <c r="CB152" s="57">
        <v>0</v>
      </c>
      <c r="CC152" s="56">
        <f t="shared" si="605"/>
        <v>0</v>
      </c>
      <c r="CD152" s="55">
        <v>0</v>
      </c>
      <c r="CE152" s="56">
        <f t="shared" si="606"/>
        <v>0</v>
      </c>
      <c r="CF152" s="57">
        <v>0</v>
      </c>
      <c r="CG152" s="56">
        <f t="shared" si="607"/>
        <v>0</v>
      </c>
      <c r="CH152" s="57"/>
      <c r="CI152" s="56">
        <f t="shared" si="608"/>
        <v>0</v>
      </c>
      <c r="CJ152" s="55"/>
      <c r="CK152" s="56">
        <f t="shared" si="609"/>
        <v>0</v>
      </c>
      <c r="CL152" s="57">
        <v>0</v>
      </c>
      <c r="CM152" s="56">
        <f t="shared" si="610"/>
        <v>0</v>
      </c>
      <c r="CN152" s="55">
        <v>0</v>
      </c>
      <c r="CO152" s="56">
        <f t="shared" si="611"/>
        <v>0</v>
      </c>
      <c r="CP152" s="55">
        <v>0</v>
      </c>
      <c r="CQ152" s="56">
        <f t="shared" si="612"/>
        <v>0</v>
      </c>
      <c r="CR152" s="56"/>
      <c r="CS152" s="56">
        <f t="shared" si="613"/>
        <v>0</v>
      </c>
      <c r="CT152" s="64">
        <f t="shared" si="614"/>
        <v>5</v>
      </c>
      <c r="CU152" s="64">
        <f t="shared" si="614"/>
        <v>296689.12</v>
      </c>
    </row>
    <row r="153" spans="1:99" s="1" customFormat="1" ht="30" x14ac:dyDescent="0.25">
      <c r="A153" s="35"/>
      <c r="B153" s="35">
        <v>104</v>
      </c>
      <c r="C153" s="49" t="s">
        <v>252</v>
      </c>
      <c r="D153" s="50">
        <v>11480</v>
      </c>
      <c r="E153" s="51">
        <v>1.57</v>
      </c>
      <c r="F153" s="52">
        <v>1</v>
      </c>
      <c r="G153" s="53"/>
      <c r="H153" s="50">
        <v>1.4</v>
      </c>
      <c r="I153" s="50">
        <v>1.68</v>
      </c>
      <c r="J153" s="50">
        <v>2.23</v>
      </c>
      <c r="K153" s="54">
        <v>2.57</v>
      </c>
      <c r="L153" s="55">
        <v>0</v>
      </c>
      <c r="M153" s="56">
        <f t="shared" si="573"/>
        <v>0</v>
      </c>
      <c r="N153" s="57">
        <v>0</v>
      </c>
      <c r="O153" s="56">
        <f t="shared" si="568"/>
        <v>0</v>
      </c>
      <c r="P153" s="57">
        <v>0</v>
      </c>
      <c r="Q153" s="56">
        <f t="shared" si="574"/>
        <v>0</v>
      </c>
      <c r="R153" s="55">
        <v>0</v>
      </c>
      <c r="S153" s="56">
        <f t="shared" si="575"/>
        <v>0</v>
      </c>
      <c r="T153" s="57">
        <v>0</v>
      </c>
      <c r="U153" s="56">
        <f t="shared" si="576"/>
        <v>0</v>
      </c>
      <c r="V153" s="55"/>
      <c r="W153" s="58">
        <f t="shared" si="577"/>
        <v>0</v>
      </c>
      <c r="X153" s="59"/>
      <c r="Y153" s="56">
        <f t="shared" si="569"/>
        <v>0</v>
      </c>
      <c r="Z153" s="55">
        <v>0</v>
      </c>
      <c r="AA153" s="56">
        <f t="shared" si="578"/>
        <v>0</v>
      </c>
      <c r="AB153" s="57">
        <v>0</v>
      </c>
      <c r="AC153" s="56">
        <f t="shared" si="579"/>
        <v>0</v>
      </c>
      <c r="AD153" s="57">
        <v>0</v>
      </c>
      <c r="AE153" s="56">
        <f t="shared" si="580"/>
        <v>0</v>
      </c>
      <c r="AF153" s="55">
        <v>0</v>
      </c>
      <c r="AG153" s="56">
        <f t="shared" si="581"/>
        <v>0</v>
      </c>
      <c r="AH153" s="55">
        <v>0</v>
      </c>
      <c r="AI153" s="56">
        <f t="shared" si="582"/>
        <v>0</v>
      </c>
      <c r="AJ153" s="61"/>
      <c r="AK153" s="56">
        <f t="shared" si="583"/>
        <v>0</v>
      </c>
      <c r="AL153" s="55"/>
      <c r="AM153" s="58">
        <f t="shared" si="584"/>
        <v>0</v>
      </c>
      <c r="AN153" s="57">
        <v>0</v>
      </c>
      <c r="AO153" s="56">
        <f t="shared" si="585"/>
        <v>0</v>
      </c>
      <c r="AP153" s="57">
        <v>0</v>
      </c>
      <c r="AQ153" s="56">
        <f t="shared" si="586"/>
        <v>0</v>
      </c>
      <c r="AR153" s="57"/>
      <c r="AS153" s="56">
        <f t="shared" si="587"/>
        <v>0</v>
      </c>
      <c r="AT153" s="57"/>
      <c r="AU153" s="56">
        <f t="shared" si="588"/>
        <v>0</v>
      </c>
      <c r="AV153" s="57"/>
      <c r="AW153" s="56">
        <f t="shared" si="589"/>
        <v>0</v>
      </c>
      <c r="AX153" s="55">
        <v>0</v>
      </c>
      <c r="AY153" s="56">
        <f t="shared" si="590"/>
        <v>0</v>
      </c>
      <c r="AZ153" s="57">
        <v>0</v>
      </c>
      <c r="BA153" s="56">
        <f t="shared" si="591"/>
        <v>0</v>
      </c>
      <c r="BB153" s="57"/>
      <c r="BC153" s="56">
        <f t="shared" si="592"/>
        <v>0</v>
      </c>
      <c r="BD153" s="57">
        <v>0</v>
      </c>
      <c r="BE153" s="56">
        <f t="shared" si="593"/>
        <v>0</v>
      </c>
      <c r="BF153" s="57">
        <v>0</v>
      </c>
      <c r="BG153" s="56">
        <f t="shared" si="594"/>
        <v>0</v>
      </c>
      <c r="BH153" s="57"/>
      <c r="BI153" s="56">
        <f t="shared" si="595"/>
        <v>0</v>
      </c>
      <c r="BJ153" s="57">
        <v>0</v>
      </c>
      <c r="BK153" s="56">
        <f t="shared" si="596"/>
        <v>0</v>
      </c>
      <c r="BL153" s="55">
        <v>0</v>
      </c>
      <c r="BM153" s="56">
        <f t="shared" si="597"/>
        <v>0</v>
      </c>
      <c r="BN153" s="114">
        <v>0</v>
      </c>
      <c r="BO153" s="56">
        <f t="shared" si="598"/>
        <v>0</v>
      </c>
      <c r="BP153" s="57">
        <v>0</v>
      </c>
      <c r="BQ153" s="56">
        <f t="shared" si="599"/>
        <v>0</v>
      </c>
      <c r="BR153" s="55">
        <v>0</v>
      </c>
      <c r="BS153" s="56">
        <f t="shared" si="600"/>
        <v>0</v>
      </c>
      <c r="BT153" s="55">
        <v>0</v>
      </c>
      <c r="BU153" s="56">
        <f t="shared" si="601"/>
        <v>0</v>
      </c>
      <c r="BV153" s="55">
        <v>0</v>
      </c>
      <c r="BW153" s="56">
        <f t="shared" si="602"/>
        <v>0</v>
      </c>
      <c r="BX153" s="55"/>
      <c r="BY153" s="56">
        <f t="shared" si="603"/>
        <v>0</v>
      </c>
      <c r="BZ153" s="57">
        <v>0</v>
      </c>
      <c r="CA153" s="56">
        <f t="shared" si="604"/>
        <v>0</v>
      </c>
      <c r="CB153" s="57">
        <v>0</v>
      </c>
      <c r="CC153" s="56">
        <f t="shared" si="605"/>
        <v>0</v>
      </c>
      <c r="CD153" s="55"/>
      <c r="CE153" s="56">
        <f t="shared" si="606"/>
        <v>0</v>
      </c>
      <c r="CF153" s="57">
        <v>0</v>
      </c>
      <c r="CG153" s="56">
        <f t="shared" si="607"/>
        <v>0</v>
      </c>
      <c r="CH153" s="57"/>
      <c r="CI153" s="56">
        <f t="shared" si="608"/>
        <v>0</v>
      </c>
      <c r="CJ153" s="55"/>
      <c r="CK153" s="56">
        <f t="shared" si="609"/>
        <v>0</v>
      </c>
      <c r="CL153" s="57">
        <v>0</v>
      </c>
      <c r="CM153" s="56">
        <f t="shared" si="610"/>
        <v>0</v>
      </c>
      <c r="CN153" s="55">
        <v>0</v>
      </c>
      <c r="CO153" s="56">
        <f t="shared" si="611"/>
        <v>0</v>
      </c>
      <c r="CP153" s="55">
        <v>0</v>
      </c>
      <c r="CQ153" s="56">
        <f t="shared" si="612"/>
        <v>0</v>
      </c>
      <c r="CR153" s="56"/>
      <c r="CS153" s="56">
        <f t="shared" si="613"/>
        <v>0</v>
      </c>
      <c r="CT153" s="64">
        <f t="shared" si="614"/>
        <v>0</v>
      </c>
      <c r="CU153" s="64">
        <f t="shared" si="614"/>
        <v>0</v>
      </c>
    </row>
    <row r="154" spans="1:99" s="1" customFormat="1" ht="30" x14ac:dyDescent="0.25">
      <c r="A154" s="35"/>
      <c r="B154" s="35">
        <v>105</v>
      </c>
      <c r="C154" s="49" t="s">
        <v>253</v>
      </c>
      <c r="D154" s="50">
        <v>11480</v>
      </c>
      <c r="E154" s="51">
        <v>2.2599999999999998</v>
      </c>
      <c r="F154" s="52">
        <v>1</v>
      </c>
      <c r="G154" s="53"/>
      <c r="H154" s="50">
        <v>1.4</v>
      </c>
      <c r="I154" s="50">
        <v>1.68</v>
      </c>
      <c r="J154" s="50">
        <v>2.23</v>
      </c>
      <c r="K154" s="54">
        <v>2.57</v>
      </c>
      <c r="L154" s="55">
        <v>0</v>
      </c>
      <c r="M154" s="56">
        <f t="shared" si="573"/>
        <v>0</v>
      </c>
      <c r="N154" s="57">
        <v>0</v>
      </c>
      <c r="O154" s="56">
        <f t="shared" si="568"/>
        <v>0</v>
      </c>
      <c r="P154" s="57">
        <v>0</v>
      </c>
      <c r="Q154" s="56">
        <f t="shared" si="574"/>
        <v>0</v>
      </c>
      <c r="R154" s="55">
        <v>0</v>
      </c>
      <c r="S154" s="56">
        <f t="shared" si="575"/>
        <v>0</v>
      </c>
      <c r="T154" s="57">
        <v>0</v>
      </c>
      <c r="U154" s="56">
        <f t="shared" si="576"/>
        <v>0</v>
      </c>
      <c r="V154" s="55"/>
      <c r="W154" s="58">
        <f t="shared" si="577"/>
        <v>0</v>
      </c>
      <c r="X154" s="59"/>
      <c r="Y154" s="56">
        <f t="shared" si="569"/>
        <v>0</v>
      </c>
      <c r="Z154" s="55">
        <v>0</v>
      </c>
      <c r="AA154" s="56">
        <f t="shared" si="578"/>
        <v>0</v>
      </c>
      <c r="AB154" s="57">
        <v>0</v>
      </c>
      <c r="AC154" s="56">
        <f t="shared" si="579"/>
        <v>0</v>
      </c>
      <c r="AD154" s="57">
        <v>0</v>
      </c>
      <c r="AE154" s="56">
        <f t="shared" si="580"/>
        <v>0</v>
      </c>
      <c r="AF154" s="55">
        <v>0</v>
      </c>
      <c r="AG154" s="56">
        <f t="shared" si="581"/>
        <v>0</v>
      </c>
      <c r="AH154" s="55">
        <v>0</v>
      </c>
      <c r="AI154" s="56">
        <f t="shared" si="582"/>
        <v>0</v>
      </c>
      <c r="AJ154" s="61"/>
      <c r="AK154" s="56">
        <f t="shared" si="583"/>
        <v>0</v>
      </c>
      <c r="AL154" s="55"/>
      <c r="AM154" s="58">
        <f t="shared" si="584"/>
        <v>0</v>
      </c>
      <c r="AN154" s="57">
        <v>0</v>
      </c>
      <c r="AO154" s="56">
        <f t="shared" si="585"/>
        <v>0</v>
      </c>
      <c r="AP154" s="57">
        <v>0</v>
      </c>
      <c r="AQ154" s="56">
        <f t="shared" si="586"/>
        <v>0</v>
      </c>
      <c r="AR154" s="57"/>
      <c r="AS154" s="56">
        <f t="shared" si="587"/>
        <v>0</v>
      </c>
      <c r="AT154" s="57"/>
      <c r="AU154" s="56">
        <f t="shared" si="588"/>
        <v>0</v>
      </c>
      <c r="AV154" s="57"/>
      <c r="AW154" s="56">
        <f t="shared" si="589"/>
        <v>0</v>
      </c>
      <c r="AX154" s="55">
        <v>0</v>
      </c>
      <c r="AY154" s="56">
        <f t="shared" si="590"/>
        <v>0</v>
      </c>
      <c r="AZ154" s="57">
        <v>0</v>
      </c>
      <c r="BA154" s="56">
        <f t="shared" si="591"/>
        <v>0</v>
      </c>
      <c r="BB154" s="57">
        <v>0</v>
      </c>
      <c r="BC154" s="56">
        <f t="shared" si="592"/>
        <v>0</v>
      </c>
      <c r="BD154" s="57">
        <v>0</v>
      </c>
      <c r="BE154" s="56">
        <f t="shared" si="593"/>
        <v>0</v>
      </c>
      <c r="BF154" s="57">
        <v>0</v>
      </c>
      <c r="BG154" s="56">
        <f t="shared" si="594"/>
        <v>0</v>
      </c>
      <c r="BH154" s="57"/>
      <c r="BI154" s="56">
        <f t="shared" si="595"/>
        <v>0</v>
      </c>
      <c r="BJ154" s="57">
        <v>0</v>
      </c>
      <c r="BK154" s="56">
        <f t="shared" si="596"/>
        <v>0</v>
      </c>
      <c r="BL154" s="55">
        <v>0</v>
      </c>
      <c r="BM154" s="56">
        <f t="shared" si="597"/>
        <v>0</v>
      </c>
      <c r="BN154" s="114">
        <v>0</v>
      </c>
      <c r="BO154" s="56">
        <f t="shared" si="598"/>
        <v>0</v>
      </c>
      <c r="BP154" s="57">
        <v>0</v>
      </c>
      <c r="BQ154" s="56">
        <f t="shared" si="599"/>
        <v>0</v>
      </c>
      <c r="BR154" s="55">
        <v>0</v>
      </c>
      <c r="BS154" s="56">
        <f t="shared" si="600"/>
        <v>0</v>
      </c>
      <c r="BT154" s="55">
        <v>0</v>
      </c>
      <c r="BU154" s="56">
        <f t="shared" si="601"/>
        <v>0</v>
      </c>
      <c r="BV154" s="55">
        <v>0</v>
      </c>
      <c r="BW154" s="56">
        <f t="shared" si="602"/>
        <v>0</v>
      </c>
      <c r="BX154" s="55"/>
      <c r="BY154" s="56">
        <f t="shared" si="603"/>
        <v>0</v>
      </c>
      <c r="BZ154" s="57">
        <v>0</v>
      </c>
      <c r="CA154" s="56">
        <f t="shared" si="604"/>
        <v>0</v>
      </c>
      <c r="CB154" s="57">
        <v>0</v>
      </c>
      <c r="CC154" s="56">
        <f t="shared" si="605"/>
        <v>0</v>
      </c>
      <c r="CD154" s="55">
        <v>0</v>
      </c>
      <c r="CE154" s="56">
        <f t="shared" si="606"/>
        <v>0</v>
      </c>
      <c r="CF154" s="57">
        <v>0</v>
      </c>
      <c r="CG154" s="56">
        <f t="shared" si="607"/>
        <v>0</v>
      </c>
      <c r="CH154" s="57"/>
      <c r="CI154" s="56">
        <f t="shared" si="608"/>
        <v>0</v>
      </c>
      <c r="CJ154" s="55"/>
      <c r="CK154" s="56">
        <f t="shared" si="609"/>
        <v>0</v>
      </c>
      <c r="CL154" s="57">
        <v>0</v>
      </c>
      <c r="CM154" s="56">
        <f t="shared" si="610"/>
        <v>0</v>
      </c>
      <c r="CN154" s="55">
        <v>0</v>
      </c>
      <c r="CO154" s="56">
        <f t="shared" si="611"/>
        <v>0</v>
      </c>
      <c r="CP154" s="55">
        <v>0</v>
      </c>
      <c r="CQ154" s="56">
        <f t="shared" si="612"/>
        <v>0</v>
      </c>
      <c r="CR154" s="56"/>
      <c r="CS154" s="56">
        <f t="shared" si="613"/>
        <v>0</v>
      </c>
      <c r="CT154" s="64">
        <f t="shared" si="614"/>
        <v>0</v>
      </c>
      <c r="CU154" s="64">
        <f t="shared" si="614"/>
        <v>0</v>
      </c>
    </row>
    <row r="155" spans="1:99" s="1" customFormat="1" ht="30" x14ac:dyDescent="0.25">
      <c r="A155" s="35"/>
      <c r="B155" s="35">
        <v>106</v>
      </c>
      <c r="C155" s="49" t="s">
        <v>254</v>
      </c>
      <c r="D155" s="50">
        <v>11480</v>
      </c>
      <c r="E155" s="51">
        <v>3.24</v>
      </c>
      <c r="F155" s="52">
        <v>1</v>
      </c>
      <c r="G155" s="53"/>
      <c r="H155" s="50">
        <v>1.4</v>
      </c>
      <c r="I155" s="50">
        <v>1.68</v>
      </c>
      <c r="J155" s="50">
        <v>2.23</v>
      </c>
      <c r="K155" s="54">
        <v>2.57</v>
      </c>
      <c r="L155" s="127"/>
      <c r="M155" s="56">
        <f t="shared" si="573"/>
        <v>0</v>
      </c>
      <c r="N155" s="128"/>
      <c r="O155" s="56">
        <f t="shared" si="568"/>
        <v>0</v>
      </c>
      <c r="P155" s="128"/>
      <c r="Q155" s="56">
        <f t="shared" si="574"/>
        <v>0</v>
      </c>
      <c r="R155" s="127"/>
      <c r="S155" s="56">
        <f t="shared" si="575"/>
        <v>0</v>
      </c>
      <c r="T155" s="128"/>
      <c r="U155" s="56">
        <f t="shared" si="576"/>
        <v>0</v>
      </c>
      <c r="V155" s="55"/>
      <c r="W155" s="58">
        <f t="shared" si="577"/>
        <v>0</v>
      </c>
      <c r="X155" s="59"/>
      <c r="Y155" s="56">
        <f t="shared" si="569"/>
        <v>0</v>
      </c>
      <c r="Z155" s="127"/>
      <c r="AA155" s="56">
        <f t="shared" si="578"/>
        <v>0</v>
      </c>
      <c r="AB155" s="128"/>
      <c r="AC155" s="56">
        <f t="shared" si="579"/>
        <v>0</v>
      </c>
      <c r="AD155" s="128"/>
      <c r="AE155" s="56">
        <f t="shared" si="580"/>
        <v>0</v>
      </c>
      <c r="AF155" s="127"/>
      <c r="AG155" s="56">
        <f t="shared" si="581"/>
        <v>0</v>
      </c>
      <c r="AH155" s="127"/>
      <c r="AI155" s="56">
        <f t="shared" si="582"/>
        <v>0</v>
      </c>
      <c r="AJ155" s="61"/>
      <c r="AK155" s="56">
        <f t="shared" si="583"/>
        <v>0</v>
      </c>
      <c r="AL155" s="127"/>
      <c r="AM155" s="58">
        <f t="shared" si="584"/>
        <v>0</v>
      </c>
      <c r="AN155" s="128"/>
      <c r="AO155" s="56">
        <f t="shared" si="585"/>
        <v>0</v>
      </c>
      <c r="AP155" s="128"/>
      <c r="AQ155" s="56">
        <f t="shared" si="586"/>
        <v>0</v>
      </c>
      <c r="AR155" s="128"/>
      <c r="AS155" s="56">
        <f t="shared" si="587"/>
        <v>0</v>
      </c>
      <c r="AT155" s="57"/>
      <c r="AU155" s="56">
        <f t="shared" si="588"/>
        <v>0</v>
      </c>
      <c r="AV155" s="57"/>
      <c r="AW155" s="56">
        <f t="shared" si="589"/>
        <v>0</v>
      </c>
      <c r="AX155" s="127"/>
      <c r="AY155" s="56">
        <f t="shared" si="590"/>
        <v>0</v>
      </c>
      <c r="AZ155" s="128"/>
      <c r="BA155" s="56">
        <f t="shared" si="591"/>
        <v>0</v>
      </c>
      <c r="BB155" s="128"/>
      <c r="BC155" s="56">
        <f t="shared" si="592"/>
        <v>0</v>
      </c>
      <c r="BD155" s="128"/>
      <c r="BE155" s="56">
        <f t="shared" si="593"/>
        <v>0</v>
      </c>
      <c r="BF155" s="128"/>
      <c r="BG155" s="56">
        <f t="shared" si="594"/>
        <v>0</v>
      </c>
      <c r="BH155" s="57"/>
      <c r="BI155" s="56">
        <f t="shared" si="595"/>
        <v>0</v>
      </c>
      <c r="BJ155" s="128"/>
      <c r="BK155" s="56">
        <f t="shared" si="596"/>
        <v>0</v>
      </c>
      <c r="BL155" s="127"/>
      <c r="BM155" s="56">
        <f t="shared" si="597"/>
        <v>0</v>
      </c>
      <c r="BN155" s="129"/>
      <c r="BO155" s="56">
        <f t="shared" si="598"/>
        <v>0</v>
      </c>
      <c r="BP155" s="128"/>
      <c r="BQ155" s="56">
        <f t="shared" si="599"/>
        <v>0</v>
      </c>
      <c r="BR155" s="127"/>
      <c r="BS155" s="56">
        <f t="shared" si="600"/>
        <v>0</v>
      </c>
      <c r="BT155" s="127"/>
      <c r="BU155" s="56">
        <f t="shared" si="601"/>
        <v>0</v>
      </c>
      <c r="BV155" s="127"/>
      <c r="BW155" s="56">
        <f t="shared" si="602"/>
        <v>0</v>
      </c>
      <c r="BX155" s="127"/>
      <c r="BY155" s="56">
        <f t="shared" si="603"/>
        <v>0</v>
      </c>
      <c r="BZ155" s="128"/>
      <c r="CA155" s="56">
        <f t="shared" si="604"/>
        <v>0</v>
      </c>
      <c r="CB155" s="128"/>
      <c r="CC155" s="56">
        <f t="shared" si="605"/>
        <v>0</v>
      </c>
      <c r="CD155" s="127"/>
      <c r="CE155" s="56">
        <f t="shared" si="606"/>
        <v>0</v>
      </c>
      <c r="CF155" s="128"/>
      <c r="CG155" s="56">
        <f t="shared" si="607"/>
        <v>0</v>
      </c>
      <c r="CH155" s="57"/>
      <c r="CI155" s="56">
        <f t="shared" si="608"/>
        <v>0</v>
      </c>
      <c r="CJ155" s="55"/>
      <c r="CK155" s="56">
        <f t="shared" si="609"/>
        <v>0</v>
      </c>
      <c r="CL155" s="128"/>
      <c r="CM155" s="56">
        <f t="shared" si="610"/>
        <v>0</v>
      </c>
      <c r="CN155" s="127"/>
      <c r="CO155" s="56">
        <f t="shared" si="611"/>
        <v>0</v>
      </c>
      <c r="CP155" s="127"/>
      <c r="CQ155" s="56">
        <f t="shared" si="612"/>
        <v>0</v>
      </c>
      <c r="CR155" s="56"/>
      <c r="CS155" s="56">
        <f t="shared" si="613"/>
        <v>0</v>
      </c>
      <c r="CT155" s="64">
        <f t="shared" si="614"/>
        <v>0</v>
      </c>
      <c r="CU155" s="64">
        <f t="shared" si="614"/>
        <v>0</v>
      </c>
    </row>
    <row r="156" spans="1:99" s="1" customFormat="1" ht="30" x14ac:dyDescent="0.25">
      <c r="A156" s="35"/>
      <c r="B156" s="35">
        <v>107</v>
      </c>
      <c r="C156" s="49" t="s">
        <v>255</v>
      </c>
      <c r="D156" s="50">
        <v>11480</v>
      </c>
      <c r="E156" s="51">
        <v>1.7</v>
      </c>
      <c r="F156" s="52">
        <v>1</v>
      </c>
      <c r="G156" s="53"/>
      <c r="H156" s="50">
        <v>1.4</v>
      </c>
      <c r="I156" s="50">
        <v>1.68</v>
      </c>
      <c r="J156" s="50">
        <v>2.23</v>
      </c>
      <c r="K156" s="54">
        <v>2.57</v>
      </c>
      <c r="L156" s="127"/>
      <c r="M156" s="56">
        <f t="shared" si="573"/>
        <v>0</v>
      </c>
      <c r="N156" s="128"/>
      <c r="O156" s="56">
        <f t="shared" si="568"/>
        <v>0</v>
      </c>
      <c r="P156" s="128"/>
      <c r="Q156" s="56">
        <f t="shared" si="574"/>
        <v>0</v>
      </c>
      <c r="R156" s="127"/>
      <c r="S156" s="56">
        <f t="shared" si="575"/>
        <v>0</v>
      </c>
      <c r="T156" s="128"/>
      <c r="U156" s="56">
        <f t="shared" si="576"/>
        <v>0</v>
      </c>
      <c r="V156" s="55"/>
      <c r="W156" s="58">
        <f t="shared" si="577"/>
        <v>0</v>
      </c>
      <c r="X156" s="59"/>
      <c r="Y156" s="56">
        <f t="shared" si="569"/>
        <v>0</v>
      </c>
      <c r="Z156" s="127"/>
      <c r="AA156" s="56">
        <f t="shared" si="578"/>
        <v>0</v>
      </c>
      <c r="AB156" s="128"/>
      <c r="AC156" s="56">
        <f t="shared" si="579"/>
        <v>0</v>
      </c>
      <c r="AD156" s="128"/>
      <c r="AE156" s="56">
        <f t="shared" si="580"/>
        <v>0</v>
      </c>
      <c r="AF156" s="127"/>
      <c r="AG156" s="56">
        <f t="shared" si="581"/>
        <v>0</v>
      </c>
      <c r="AH156" s="127"/>
      <c r="AI156" s="56">
        <f t="shared" si="582"/>
        <v>0</v>
      </c>
      <c r="AJ156" s="61"/>
      <c r="AK156" s="56">
        <f t="shared" si="583"/>
        <v>0</v>
      </c>
      <c r="AL156" s="127"/>
      <c r="AM156" s="58">
        <f t="shared" si="584"/>
        <v>0</v>
      </c>
      <c r="AN156" s="128"/>
      <c r="AO156" s="56">
        <f t="shared" si="585"/>
        <v>0</v>
      </c>
      <c r="AP156" s="128"/>
      <c r="AQ156" s="56">
        <f t="shared" si="586"/>
        <v>0</v>
      </c>
      <c r="AR156" s="128"/>
      <c r="AS156" s="56">
        <f t="shared" si="587"/>
        <v>0</v>
      </c>
      <c r="AT156" s="57"/>
      <c r="AU156" s="56">
        <f t="shared" si="588"/>
        <v>0</v>
      </c>
      <c r="AV156" s="57"/>
      <c r="AW156" s="56">
        <f t="shared" si="589"/>
        <v>0</v>
      </c>
      <c r="AX156" s="127"/>
      <c r="AY156" s="56">
        <f t="shared" si="590"/>
        <v>0</v>
      </c>
      <c r="AZ156" s="128"/>
      <c r="BA156" s="56">
        <f t="shared" si="591"/>
        <v>0</v>
      </c>
      <c r="BB156" s="128"/>
      <c r="BC156" s="56">
        <f t="shared" si="592"/>
        <v>0</v>
      </c>
      <c r="BD156" s="128"/>
      <c r="BE156" s="56">
        <f t="shared" si="593"/>
        <v>0</v>
      </c>
      <c r="BF156" s="128"/>
      <c r="BG156" s="56">
        <f t="shared" si="594"/>
        <v>0</v>
      </c>
      <c r="BH156" s="57"/>
      <c r="BI156" s="56">
        <f t="shared" si="595"/>
        <v>0</v>
      </c>
      <c r="BJ156" s="128"/>
      <c r="BK156" s="56">
        <f t="shared" si="596"/>
        <v>0</v>
      </c>
      <c r="BL156" s="127"/>
      <c r="BM156" s="56">
        <f t="shared" si="597"/>
        <v>0</v>
      </c>
      <c r="BN156" s="129"/>
      <c r="BO156" s="56">
        <f t="shared" si="598"/>
        <v>0</v>
      </c>
      <c r="BP156" s="128"/>
      <c r="BQ156" s="56">
        <f t="shared" si="599"/>
        <v>0</v>
      </c>
      <c r="BR156" s="127"/>
      <c r="BS156" s="56">
        <f t="shared" si="600"/>
        <v>0</v>
      </c>
      <c r="BT156" s="127"/>
      <c r="BU156" s="56">
        <f t="shared" si="601"/>
        <v>0</v>
      </c>
      <c r="BV156" s="127"/>
      <c r="BW156" s="56">
        <f t="shared" si="602"/>
        <v>0</v>
      </c>
      <c r="BX156" s="127"/>
      <c r="BY156" s="56">
        <f t="shared" si="603"/>
        <v>0</v>
      </c>
      <c r="BZ156" s="128"/>
      <c r="CA156" s="56">
        <f t="shared" si="604"/>
        <v>0</v>
      </c>
      <c r="CB156" s="128"/>
      <c r="CC156" s="56">
        <f t="shared" si="605"/>
        <v>0</v>
      </c>
      <c r="CD156" s="127"/>
      <c r="CE156" s="56">
        <f t="shared" si="606"/>
        <v>0</v>
      </c>
      <c r="CF156" s="128"/>
      <c r="CG156" s="56">
        <f t="shared" si="607"/>
        <v>0</v>
      </c>
      <c r="CH156" s="57"/>
      <c r="CI156" s="56">
        <f t="shared" si="608"/>
        <v>0</v>
      </c>
      <c r="CJ156" s="55"/>
      <c r="CK156" s="56">
        <f t="shared" si="609"/>
        <v>0</v>
      </c>
      <c r="CL156" s="128"/>
      <c r="CM156" s="56">
        <f t="shared" si="610"/>
        <v>0</v>
      </c>
      <c r="CN156" s="127"/>
      <c r="CO156" s="56">
        <f t="shared" si="611"/>
        <v>0</v>
      </c>
      <c r="CP156" s="127"/>
      <c r="CQ156" s="56">
        <f t="shared" si="612"/>
        <v>0</v>
      </c>
      <c r="CR156" s="56"/>
      <c r="CS156" s="56">
        <f t="shared" si="613"/>
        <v>0</v>
      </c>
      <c r="CT156" s="64">
        <f t="shared" si="614"/>
        <v>0</v>
      </c>
      <c r="CU156" s="64">
        <f t="shared" si="614"/>
        <v>0</v>
      </c>
    </row>
    <row r="157" spans="1:99" s="1" customFormat="1" ht="30" x14ac:dyDescent="0.25">
      <c r="A157" s="35"/>
      <c r="B157" s="35">
        <v>108</v>
      </c>
      <c r="C157" s="79" t="s">
        <v>256</v>
      </c>
      <c r="D157" s="50">
        <v>11480</v>
      </c>
      <c r="E157" s="51">
        <v>2.06</v>
      </c>
      <c r="F157" s="52">
        <v>1</v>
      </c>
      <c r="G157" s="53"/>
      <c r="H157" s="50">
        <v>1.4</v>
      </c>
      <c r="I157" s="50">
        <v>1.68</v>
      </c>
      <c r="J157" s="50">
        <v>2.23</v>
      </c>
      <c r="K157" s="54">
        <v>2.57</v>
      </c>
      <c r="L157" s="55">
        <v>0</v>
      </c>
      <c r="M157" s="56">
        <f t="shared" si="573"/>
        <v>0</v>
      </c>
      <c r="N157" s="57">
        <v>0</v>
      </c>
      <c r="O157" s="56">
        <f t="shared" si="568"/>
        <v>0</v>
      </c>
      <c r="P157" s="57">
        <v>0</v>
      </c>
      <c r="Q157" s="56">
        <f t="shared" si="574"/>
        <v>0</v>
      </c>
      <c r="R157" s="55">
        <v>0</v>
      </c>
      <c r="S157" s="56">
        <f t="shared" si="575"/>
        <v>0</v>
      </c>
      <c r="T157" s="57">
        <v>0</v>
      </c>
      <c r="U157" s="56">
        <f t="shared" si="576"/>
        <v>0</v>
      </c>
      <c r="V157" s="55"/>
      <c r="W157" s="58">
        <f t="shared" si="577"/>
        <v>0</v>
      </c>
      <c r="X157" s="59"/>
      <c r="Y157" s="56">
        <f t="shared" si="569"/>
        <v>0</v>
      </c>
      <c r="Z157" s="55">
        <v>0</v>
      </c>
      <c r="AA157" s="56">
        <f t="shared" si="578"/>
        <v>0</v>
      </c>
      <c r="AB157" s="57">
        <v>0</v>
      </c>
      <c r="AC157" s="56">
        <f t="shared" si="579"/>
        <v>0</v>
      </c>
      <c r="AD157" s="57">
        <v>0</v>
      </c>
      <c r="AE157" s="56">
        <f t="shared" si="580"/>
        <v>0</v>
      </c>
      <c r="AF157" s="55">
        <v>0</v>
      </c>
      <c r="AG157" s="56">
        <f t="shared" si="581"/>
        <v>0</v>
      </c>
      <c r="AH157" s="55">
        <v>0</v>
      </c>
      <c r="AI157" s="56">
        <f t="shared" si="582"/>
        <v>0</v>
      </c>
      <c r="AJ157" s="61"/>
      <c r="AK157" s="56">
        <f t="shared" si="583"/>
        <v>0</v>
      </c>
      <c r="AL157" s="55"/>
      <c r="AM157" s="58">
        <f t="shared" si="584"/>
        <v>0</v>
      </c>
      <c r="AN157" s="57">
        <v>0</v>
      </c>
      <c r="AO157" s="56">
        <f t="shared" si="585"/>
        <v>0</v>
      </c>
      <c r="AP157" s="57">
        <v>0</v>
      </c>
      <c r="AQ157" s="56">
        <f t="shared" si="586"/>
        <v>0</v>
      </c>
      <c r="AR157" s="57"/>
      <c r="AS157" s="56">
        <f t="shared" si="587"/>
        <v>0</v>
      </c>
      <c r="AT157" s="57"/>
      <c r="AU157" s="56">
        <f t="shared" si="588"/>
        <v>0</v>
      </c>
      <c r="AV157" s="57"/>
      <c r="AW157" s="56">
        <f t="shared" si="589"/>
        <v>0</v>
      </c>
      <c r="AX157" s="55">
        <v>0</v>
      </c>
      <c r="AY157" s="56">
        <f t="shared" si="590"/>
        <v>0</v>
      </c>
      <c r="AZ157" s="57">
        <v>0</v>
      </c>
      <c r="BA157" s="56">
        <f t="shared" si="591"/>
        <v>0</v>
      </c>
      <c r="BB157" s="57">
        <v>0</v>
      </c>
      <c r="BC157" s="56">
        <f t="shared" si="592"/>
        <v>0</v>
      </c>
      <c r="BD157" s="57">
        <v>0</v>
      </c>
      <c r="BE157" s="56">
        <f t="shared" si="593"/>
        <v>0</v>
      </c>
      <c r="BF157" s="57">
        <v>0</v>
      </c>
      <c r="BG157" s="56">
        <f t="shared" si="594"/>
        <v>0</v>
      </c>
      <c r="BH157" s="57"/>
      <c r="BI157" s="56">
        <f t="shared" si="595"/>
        <v>0</v>
      </c>
      <c r="BJ157" s="57">
        <v>0</v>
      </c>
      <c r="BK157" s="56">
        <f t="shared" si="596"/>
        <v>0</v>
      </c>
      <c r="BL157" s="55">
        <v>0</v>
      </c>
      <c r="BM157" s="56">
        <f t="shared" si="597"/>
        <v>0</v>
      </c>
      <c r="BN157" s="114">
        <v>0</v>
      </c>
      <c r="BO157" s="56">
        <f t="shared" si="598"/>
        <v>0</v>
      </c>
      <c r="BP157" s="57">
        <v>0</v>
      </c>
      <c r="BQ157" s="56">
        <f t="shared" si="599"/>
        <v>0</v>
      </c>
      <c r="BR157" s="55">
        <v>0</v>
      </c>
      <c r="BS157" s="56">
        <f t="shared" si="600"/>
        <v>0</v>
      </c>
      <c r="BT157" s="55">
        <v>0</v>
      </c>
      <c r="BU157" s="56">
        <f t="shared" si="601"/>
        <v>0</v>
      </c>
      <c r="BV157" s="55">
        <v>0</v>
      </c>
      <c r="BW157" s="56">
        <f t="shared" si="602"/>
        <v>0</v>
      </c>
      <c r="BX157" s="55"/>
      <c r="BY157" s="56">
        <f t="shared" si="603"/>
        <v>0</v>
      </c>
      <c r="BZ157" s="57">
        <v>0</v>
      </c>
      <c r="CA157" s="56">
        <f t="shared" si="604"/>
        <v>0</v>
      </c>
      <c r="CB157" s="57">
        <v>0</v>
      </c>
      <c r="CC157" s="56">
        <f t="shared" si="605"/>
        <v>0</v>
      </c>
      <c r="CD157" s="55">
        <v>0</v>
      </c>
      <c r="CE157" s="56">
        <f t="shared" si="606"/>
        <v>0</v>
      </c>
      <c r="CF157" s="57">
        <v>0</v>
      </c>
      <c r="CG157" s="56">
        <f t="shared" si="607"/>
        <v>0</v>
      </c>
      <c r="CH157" s="57"/>
      <c r="CI157" s="56">
        <f t="shared" si="608"/>
        <v>0</v>
      </c>
      <c r="CJ157" s="55"/>
      <c r="CK157" s="56">
        <f t="shared" si="609"/>
        <v>0</v>
      </c>
      <c r="CL157" s="57">
        <v>0</v>
      </c>
      <c r="CM157" s="56">
        <f t="shared" si="610"/>
        <v>0</v>
      </c>
      <c r="CN157" s="55">
        <v>0</v>
      </c>
      <c r="CO157" s="56">
        <f t="shared" si="611"/>
        <v>0</v>
      </c>
      <c r="CP157" s="55">
        <v>0</v>
      </c>
      <c r="CQ157" s="56">
        <f t="shared" si="612"/>
        <v>0</v>
      </c>
      <c r="CR157" s="56"/>
      <c r="CS157" s="56">
        <f t="shared" si="613"/>
        <v>0</v>
      </c>
      <c r="CT157" s="64">
        <f t="shared" si="614"/>
        <v>0</v>
      </c>
      <c r="CU157" s="64">
        <f t="shared" si="614"/>
        <v>0</v>
      </c>
    </row>
    <row r="158" spans="1:99" s="1" customFormat="1" ht="30" x14ac:dyDescent="0.25">
      <c r="A158" s="35"/>
      <c r="B158" s="35">
        <v>109</v>
      </c>
      <c r="C158" s="79" t="s">
        <v>257</v>
      </c>
      <c r="D158" s="50">
        <v>11480</v>
      </c>
      <c r="E158" s="51">
        <v>2.17</v>
      </c>
      <c r="F158" s="52">
        <v>1</v>
      </c>
      <c r="G158" s="53"/>
      <c r="H158" s="50">
        <v>1.4</v>
      </c>
      <c r="I158" s="50">
        <v>1.68</v>
      </c>
      <c r="J158" s="50">
        <v>2.23</v>
      </c>
      <c r="K158" s="54">
        <v>2.57</v>
      </c>
      <c r="L158" s="55">
        <v>0</v>
      </c>
      <c r="M158" s="56">
        <f t="shared" si="573"/>
        <v>0</v>
      </c>
      <c r="N158" s="57">
        <v>0</v>
      </c>
      <c r="O158" s="56">
        <f t="shared" si="568"/>
        <v>0</v>
      </c>
      <c r="P158" s="57">
        <v>0</v>
      </c>
      <c r="Q158" s="56">
        <f t="shared" si="574"/>
        <v>0</v>
      </c>
      <c r="R158" s="55">
        <v>0</v>
      </c>
      <c r="S158" s="56">
        <f t="shared" si="575"/>
        <v>0</v>
      </c>
      <c r="T158" s="57">
        <v>0</v>
      </c>
      <c r="U158" s="56">
        <f t="shared" si="576"/>
        <v>0</v>
      </c>
      <c r="V158" s="55"/>
      <c r="W158" s="58">
        <f t="shared" si="577"/>
        <v>0</v>
      </c>
      <c r="X158" s="59"/>
      <c r="Y158" s="56">
        <f t="shared" si="569"/>
        <v>0</v>
      </c>
      <c r="Z158" s="55">
        <v>0</v>
      </c>
      <c r="AA158" s="56">
        <f t="shared" si="578"/>
        <v>0</v>
      </c>
      <c r="AB158" s="57">
        <v>0</v>
      </c>
      <c r="AC158" s="56">
        <f t="shared" si="579"/>
        <v>0</v>
      </c>
      <c r="AD158" s="57">
        <v>0</v>
      </c>
      <c r="AE158" s="56">
        <f t="shared" si="580"/>
        <v>0</v>
      </c>
      <c r="AF158" s="55">
        <v>0</v>
      </c>
      <c r="AG158" s="56">
        <f t="shared" si="581"/>
        <v>0</v>
      </c>
      <c r="AH158" s="55">
        <v>0</v>
      </c>
      <c r="AI158" s="56">
        <f t="shared" si="582"/>
        <v>0</v>
      </c>
      <c r="AJ158" s="61"/>
      <c r="AK158" s="56">
        <f t="shared" si="583"/>
        <v>0</v>
      </c>
      <c r="AL158" s="55"/>
      <c r="AM158" s="58">
        <f t="shared" si="584"/>
        <v>0</v>
      </c>
      <c r="AN158" s="57">
        <v>0</v>
      </c>
      <c r="AO158" s="56">
        <f t="shared" si="585"/>
        <v>0</v>
      </c>
      <c r="AP158" s="57">
        <v>0</v>
      </c>
      <c r="AQ158" s="56">
        <f t="shared" si="586"/>
        <v>0</v>
      </c>
      <c r="AR158" s="57"/>
      <c r="AS158" s="56">
        <f t="shared" si="587"/>
        <v>0</v>
      </c>
      <c r="AT158" s="57"/>
      <c r="AU158" s="56">
        <f t="shared" si="588"/>
        <v>0</v>
      </c>
      <c r="AV158" s="57"/>
      <c r="AW158" s="56">
        <f t="shared" si="589"/>
        <v>0</v>
      </c>
      <c r="AX158" s="55">
        <v>0</v>
      </c>
      <c r="AY158" s="56">
        <f t="shared" si="590"/>
        <v>0</v>
      </c>
      <c r="AZ158" s="57">
        <v>0</v>
      </c>
      <c r="BA158" s="56">
        <f t="shared" si="591"/>
        <v>0</v>
      </c>
      <c r="BB158" s="57">
        <v>0</v>
      </c>
      <c r="BC158" s="56">
        <f t="shared" si="592"/>
        <v>0</v>
      </c>
      <c r="BD158" s="57">
        <v>0</v>
      </c>
      <c r="BE158" s="56">
        <f t="shared" si="593"/>
        <v>0</v>
      </c>
      <c r="BF158" s="57">
        <v>0</v>
      </c>
      <c r="BG158" s="56">
        <f t="shared" si="594"/>
        <v>0</v>
      </c>
      <c r="BH158" s="57"/>
      <c r="BI158" s="56">
        <f t="shared" si="595"/>
        <v>0</v>
      </c>
      <c r="BJ158" s="57">
        <v>0</v>
      </c>
      <c r="BK158" s="56">
        <f t="shared" si="596"/>
        <v>0</v>
      </c>
      <c r="BL158" s="55">
        <v>0</v>
      </c>
      <c r="BM158" s="56">
        <f t="shared" si="597"/>
        <v>0</v>
      </c>
      <c r="BN158" s="114">
        <v>0</v>
      </c>
      <c r="BO158" s="56">
        <f t="shared" si="598"/>
        <v>0</v>
      </c>
      <c r="BP158" s="57">
        <v>0</v>
      </c>
      <c r="BQ158" s="56">
        <f t="shared" si="599"/>
        <v>0</v>
      </c>
      <c r="BR158" s="55">
        <v>0</v>
      </c>
      <c r="BS158" s="56">
        <f t="shared" si="600"/>
        <v>0</v>
      </c>
      <c r="BT158" s="55">
        <v>0</v>
      </c>
      <c r="BU158" s="56">
        <f t="shared" si="601"/>
        <v>0</v>
      </c>
      <c r="BV158" s="55">
        <v>0</v>
      </c>
      <c r="BW158" s="56">
        <f t="shared" si="602"/>
        <v>0</v>
      </c>
      <c r="BX158" s="55">
        <v>3</v>
      </c>
      <c r="BY158" s="56">
        <f t="shared" si="603"/>
        <v>125554.46400000001</v>
      </c>
      <c r="BZ158" s="57">
        <v>0</v>
      </c>
      <c r="CA158" s="56">
        <f t="shared" si="604"/>
        <v>0</v>
      </c>
      <c r="CB158" s="57">
        <v>0</v>
      </c>
      <c r="CC158" s="56">
        <f t="shared" si="605"/>
        <v>0</v>
      </c>
      <c r="CD158" s="55">
        <v>0</v>
      </c>
      <c r="CE158" s="56">
        <f t="shared" si="606"/>
        <v>0</v>
      </c>
      <c r="CF158" s="57">
        <v>0</v>
      </c>
      <c r="CG158" s="56">
        <f t="shared" si="607"/>
        <v>0</v>
      </c>
      <c r="CH158" s="57"/>
      <c r="CI158" s="56">
        <f t="shared" si="608"/>
        <v>0</v>
      </c>
      <c r="CJ158" s="55"/>
      <c r="CK158" s="56">
        <f t="shared" si="609"/>
        <v>0</v>
      </c>
      <c r="CL158" s="57">
        <v>0</v>
      </c>
      <c r="CM158" s="56">
        <f t="shared" si="610"/>
        <v>0</v>
      </c>
      <c r="CN158" s="55">
        <v>0</v>
      </c>
      <c r="CO158" s="56">
        <f t="shared" si="611"/>
        <v>0</v>
      </c>
      <c r="CP158" s="55">
        <v>0</v>
      </c>
      <c r="CQ158" s="56">
        <f t="shared" si="612"/>
        <v>0</v>
      </c>
      <c r="CR158" s="56"/>
      <c r="CS158" s="56">
        <f t="shared" si="613"/>
        <v>0</v>
      </c>
      <c r="CT158" s="64">
        <f t="shared" si="614"/>
        <v>3</v>
      </c>
      <c r="CU158" s="64">
        <f t="shared" si="614"/>
        <v>125554.46400000001</v>
      </c>
    </row>
    <row r="159" spans="1:99" s="46" customFormat="1" x14ac:dyDescent="0.25">
      <c r="A159" s="36">
        <v>33</v>
      </c>
      <c r="B159" s="36"/>
      <c r="C159" s="37" t="s">
        <v>258</v>
      </c>
      <c r="D159" s="50">
        <v>11480</v>
      </c>
      <c r="E159" s="103">
        <v>1.1000000000000001</v>
      </c>
      <c r="F159" s="39">
        <v>1</v>
      </c>
      <c r="G159" s="88"/>
      <c r="H159" s="104">
        <v>1.4</v>
      </c>
      <c r="I159" s="104">
        <v>1.68</v>
      </c>
      <c r="J159" s="104">
        <v>2.23</v>
      </c>
      <c r="K159" s="99">
        <v>2.57</v>
      </c>
      <c r="L159" s="105">
        <f>L160</f>
        <v>0</v>
      </c>
      <c r="M159" s="106">
        <f>M160</f>
        <v>0</v>
      </c>
      <c r="N159" s="106">
        <f>N160</f>
        <v>0</v>
      </c>
      <c r="O159" s="106">
        <f t="shared" ref="O159:CI159" si="615">O160</f>
        <v>0</v>
      </c>
      <c r="P159" s="106">
        <f t="shared" si="615"/>
        <v>0</v>
      </c>
      <c r="Q159" s="106">
        <f t="shared" si="615"/>
        <v>0</v>
      </c>
      <c r="R159" s="105">
        <f t="shared" si="615"/>
        <v>0</v>
      </c>
      <c r="S159" s="106">
        <f t="shared" si="615"/>
        <v>0</v>
      </c>
      <c r="T159" s="106">
        <f t="shared" si="615"/>
        <v>0</v>
      </c>
      <c r="U159" s="106">
        <f t="shared" si="615"/>
        <v>0</v>
      </c>
      <c r="V159" s="105">
        <f t="shared" si="615"/>
        <v>0</v>
      </c>
      <c r="W159" s="105">
        <f t="shared" si="615"/>
        <v>0</v>
      </c>
      <c r="X159" s="106">
        <f t="shared" si="615"/>
        <v>0</v>
      </c>
      <c r="Y159" s="106">
        <f t="shared" si="615"/>
        <v>0</v>
      </c>
      <c r="Z159" s="105">
        <f t="shared" si="615"/>
        <v>0</v>
      </c>
      <c r="AA159" s="106">
        <f t="shared" si="615"/>
        <v>0</v>
      </c>
      <c r="AB159" s="106">
        <f t="shared" si="615"/>
        <v>0</v>
      </c>
      <c r="AC159" s="106">
        <f t="shared" si="615"/>
        <v>0</v>
      </c>
      <c r="AD159" s="106">
        <f>AD160</f>
        <v>0</v>
      </c>
      <c r="AE159" s="106">
        <f>AE160</f>
        <v>0</v>
      </c>
      <c r="AF159" s="105">
        <f t="shared" ref="AF159" si="616">AF160</f>
        <v>0</v>
      </c>
      <c r="AG159" s="106">
        <f t="shared" si="615"/>
        <v>0</v>
      </c>
      <c r="AH159" s="105">
        <f t="shared" si="615"/>
        <v>3</v>
      </c>
      <c r="AI159" s="106">
        <f t="shared" si="615"/>
        <v>63645.119999999995</v>
      </c>
      <c r="AJ159" s="105">
        <v>0</v>
      </c>
      <c r="AK159" s="106">
        <f t="shared" si="615"/>
        <v>0</v>
      </c>
      <c r="AL159" s="105">
        <f>AL160</f>
        <v>0</v>
      </c>
      <c r="AM159" s="105">
        <f>AM160</f>
        <v>0</v>
      </c>
      <c r="AN159" s="106">
        <f t="shared" si="615"/>
        <v>0</v>
      </c>
      <c r="AO159" s="106">
        <f t="shared" si="615"/>
        <v>0</v>
      </c>
      <c r="AP159" s="106">
        <f t="shared" si="615"/>
        <v>0</v>
      </c>
      <c r="AQ159" s="106">
        <f t="shared" si="615"/>
        <v>0</v>
      </c>
      <c r="AR159" s="106">
        <f t="shared" si="615"/>
        <v>0</v>
      </c>
      <c r="AS159" s="106">
        <f t="shared" si="615"/>
        <v>0</v>
      </c>
      <c r="AT159" s="106">
        <f t="shared" si="615"/>
        <v>0</v>
      </c>
      <c r="AU159" s="106">
        <f t="shared" si="615"/>
        <v>0</v>
      </c>
      <c r="AV159" s="106">
        <f t="shared" si="615"/>
        <v>0</v>
      </c>
      <c r="AW159" s="106">
        <f t="shared" si="615"/>
        <v>0</v>
      </c>
      <c r="AX159" s="105">
        <f t="shared" si="615"/>
        <v>0</v>
      </c>
      <c r="AY159" s="106">
        <f t="shared" si="615"/>
        <v>0</v>
      </c>
      <c r="AZ159" s="106">
        <f t="shared" si="615"/>
        <v>0</v>
      </c>
      <c r="BA159" s="106">
        <f t="shared" si="615"/>
        <v>0</v>
      </c>
      <c r="BB159" s="106">
        <f t="shared" si="615"/>
        <v>0</v>
      </c>
      <c r="BC159" s="106">
        <f t="shared" si="615"/>
        <v>0</v>
      </c>
      <c r="BD159" s="106">
        <f t="shared" si="615"/>
        <v>0</v>
      </c>
      <c r="BE159" s="106">
        <f t="shared" si="615"/>
        <v>0</v>
      </c>
      <c r="BF159" s="106">
        <f t="shared" si="615"/>
        <v>0</v>
      </c>
      <c r="BG159" s="106">
        <f t="shared" si="615"/>
        <v>0</v>
      </c>
      <c r="BH159" s="106">
        <f t="shared" si="615"/>
        <v>1</v>
      </c>
      <c r="BI159" s="106">
        <f t="shared" si="615"/>
        <v>17679.2</v>
      </c>
      <c r="BJ159" s="106">
        <f t="shared" si="615"/>
        <v>0</v>
      </c>
      <c r="BK159" s="106">
        <f t="shared" si="615"/>
        <v>0</v>
      </c>
      <c r="BL159" s="105">
        <f>BL160</f>
        <v>0</v>
      </c>
      <c r="BM159" s="106">
        <f>BM160</f>
        <v>0</v>
      </c>
      <c r="BN159" s="106">
        <f>BN160</f>
        <v>0</v>
      </c>
      <c r="BO159" s="106">
        <f>BO160</f>
        <v>0</v>
      </c>
      <c r="BP159" s="106">
        <f t="shared" si="615"/>
        <v>0</v>
      </c>
      <c r="BQ159" s="106">
        <f t="shared" si="615"/>
        <v>0</v>
      </c>
      <c r="BR159" s="105">
        <f t="shared" si="615"/>
        <v>0</v>
      </c>
      <c r="BS159" s="106">
        <f t="shared" si="615"/>
        <v>0</v>
      </c>
      <c r="BT159" s="106">
        <f t="shared" si="615"/>
        <v>0</v>
      </c>
      <c r="BU159" s="106">
        <f t="shared" si="615"/>
        <v>0</v>
      </c>
      <c r="BV159" s="105">
        <f t="shared" si="615"/>
        <v>0</v>
      </c>
      <c r="BW159" s="106">
        <f t="shared" si="615"/>
        <v>0</v>
      </c>
      <c r="BX159" s="105">
        <f t="shared" si="615"/>
        <v>0</v>
      </c>
      <c r="BY159" s="106">
        <f t="shared" si="615"/>
        <v>0</v>
      </c>
      <c r="BZ159" s="106">
        <f t="shared" si="615"/>
        <v>1</v>
      </c>
      <c r="CA159" s="106">
        <f t="shared" si="615"/>
        <v>21215.040000000001</v>
      </c>
      <c r="CB159" s="106">
        <f t="shared" si="615"/>
        <v>0</v>
      </c>
      <c r="CC159" s="106">
        <f t="shared" si="615"/>
        <v>0</v>
      </c>
      <c r="CD159" s="105">
        <f t="shared" si="615"/>
        <v>0</v>
      </c>
      <c r="CE159" s="106">
        <f t="shared" si="615"/>
        <v>0</v>
      </c>
      <c r="CF159" s="106">
        <f t="shared" si="615"/>
        <v>0</v>
      </c>
      <c r="CG159" s="106">
        <f t="shared" si="615"/>
        <v>0</v>
      </c>
      <c r="CH159" s="106">
        <f t="shared" si="615"/>
        <v>0</v>
      </c>
      <c r="CI159" s="106">
        <f t="shared" si="615"/>
        <v>0</v>
      </c>
      <c r="CJ159" s="105">
        <f t="shared" ref="CJ159:CU159" si="617">CJ160</f>
        <v>0</v>
      </c>
      <c r="CK159" s="106">
        <f t="shared" si="617"/>
        <v>0</v>
      </c>
      <c r="CL159" s="106">
        <f t="shared" si="617"/>
        <v>0</v>
      </c>
      <c r="CM159" s="106">
        <f t="shared" si="617"/>
        <v>0</v>
      </c>
      <c r="CN159" s="105">
        <v>0</v>
      </c>
      <c r="CO159" s="106">
        <f t="shared" si="617"/>
        <v>0</v>
      </c>
      <c r="CP159" s="105">
        <f t="shared" si="617"/>
        <v>0</v>
      </c>
      <c r="CQ159" s="106">
        <f t="shared" si="617"/>
        <v>0</v>
      </c>
      <c r="CR159" s="106">
        <f t="shared" si="617"/>
        <v>0</v>
      </c>
      <c r="CS159" s="106">
        <f t="shared" si="617"/>
        <v>0</v>
      </c>
      <c r="CT159" s="106">
        <f t="shared" si="617"/>
        <v>5</v>
      </c>
      <c r="CU159" s="106">
        <f t="shared" si="617"/>
        <v>102539.36</v>
      </c>
    </row>
    <row r="160" spans="1:99" s="1" customFormat="1" x14ac:dyDescent="0.25">
      <c r="A160" s="35"/>
      <c r="B160" s="35">
        <v>110</v>
      </c>
      <c r="C160" s="79" t="s">
        <v>259</v>
      </c>
      <c r="D160" s="50">
        <v>11480</v>
      </c>
      <c r="E160" s="51">
        <v>1.1000000000000001</v>
      </c>
      <c r="F160" s="52">
        <v>1</v>
      </c>
      <c r="G160" s="53"/>
      <c r="H160" s="50">
        <v>1.4</v>
      </c>
      <c r="I160" s="50">
        <v>1.68</v>
      </c>
      <c r="J160" s="50">
        <v>2.23</v>
      </c>
      <c r="K160" s="54">
        <v>2.57</v>
      </c>
      <c r="L160" s="55">
        <v>0</v>
      </c>
      <c r="M160" s="56">
        <f>SUM(L160*$D160*$E160*$F160*$H160*$M$11)</f>
        <v>0</v>
      </c>
      <c r="N160" s="57">
        <v>0</v>
      </c>
      <c r="O160" s="56">
        <f t="shared" si="568"/>
        <v>0</v>
      </c>
      <c r="P160" s="57">
        <v>0</v>
      </c>
      <c r="Q160" s="56">
        <f>SUM(P160*$D160*$E160*$F160*$H160*$Q$11)</f>
        <v>0</v>
      </c>
      <c r="R160" s="55">
        <v>0</v>
      </c>
      <c r="S160" s="56">
        <f>SUM(R160*$D160*$E160*$F160*$H160*$S$11)</f>
        <v>0</v>
      </c>
      <c r="T160" s="57">
        <v>0</v>
      </c>
      <c r="U160" s="56">
        <f>SUM(T160*$D160*$E160*$F160*$H160*$U$11)</f>
        <v>0</v>
      </c>
      <c r="V160" s="55"/>
      <c r="W160" s="58">
        <f>SUM(V160*$D160*$E160*$F160*$H160*$W$11)</f>
        <v>0</v>
      </c>
      <c r="X160" s="59"/>
      <c r="Y160" s="56">
        <f t="shared" si="569"/>
        <v>0</v>
      </c>
      <c r="Z160" s="55">
        <v>0</v>
      </c>
      <c r="AA160" s="56">
        <f>SUM(Z160*$D160*$E160*$F160*$H160*$AA$11)</f>
        <v>0</v>
      </c>
      <c r="AB160" s="57">
        <v>0</v>
      </c>
      <c r="AC160" s="56">
        <f>SUM(AB160*$D160*$E160*$F160*$H160*$AC$11)</f>
        <v>0</v>
      </c>
      <c r="AD160" s="57"/>
      <c r="AE160" s="56">
        <f>SUM(AD160*$D160*$E160*$F160*$H160*$AE$11)</f>
        <v>0</v>
      </c>
      <c r="AF160" s="55">
        <v>0</v>
      </c>
      <c r="AG160" s="56">
        <f>AF160*$D160*$E160*$F160*$I160*$AG$11</f>
        <v>0</v>
      </c>
      <c r="AH160" s="60">
        <v>3</v>
      </c>
      <c r="AI160" s="56">
        <f>AH160*$D160*$E160*$F160*$I160*$AI$11</f>
        <v>63645.119999999995</v>
      </c>
      <c r="AJ160" s="61"/>
      <c r="AK160" s="56">
        <f>SUM(AJ160*$D160*$E160*$F160*$H160*$AK$11)</f>
        <v>0</v>
      </c>
      <c r="AL160" s="55"/>
      <c r="AM160" s="58">
        <f>SUM(AL160*$D160*$E160*$F160*$H160*$AM$11)</f>
        <v>0</v>
      </c>
      <c r="AN160" s="57">
        <v>0</v>
      </c>
      <c r="AO160" s="56">
        <f>SUM(AN160*$D160*$E160*$F160*$H160*$AO$11)</f>
        <v>0</v>
      </c>
      <c r="AP160" s="57">
        <v>0</v>
      </c>
      <c r="AQ160" s="56">
        <f>SUM(AP160*$D160*$E160*$F160*$H160*$AQ$11)</f>
        <v>0</v>
      </c>
      <c r="AR160" s="57"/>
      <c r="AS160" s="56">
        <f>SUM(AR160*$D160*$E160*$F160*$H160*$AS$11)</f>
        <v>0</v>
      </c>
      <c r="AT160" s="57"/>
      <c r="AU160" s="56">
        <f>SUM(AT160*$D160*$E160*$F160*$H160*$AU$11)</f>
        <v>0</v>
      </c>
      <c r="AV160" s="57"/>
      <c r="AW160" s="56">
        <f>SUM(AV160*$D160*$E160*$F160*$H160*$AW$11)</f>
        <v>0</v>
      </c>
      <c r="AX160" s="55">
        <v>0</v>
      </c>
      <c r="AY160" s="56">
        <f>SUM(AX160*$D160*$E160*$F160*$H160*$AY$11)</f>
        <v>0</v>
      </c>
      <c r="AZ160" s="57"/>
      <c r="BA160" s="56">
        <f>SUM(AZ160*$D160*$E160*$F160*$H160*$BA$11)</f>
        <v>0</v>
      </c>
      <c r="BB160" s="57"/>
      <c r="BC160" s="56">
        <f>SUM(BB160*$D160*$E160*$F160*$H160*$BC$11)</f>
        <v>0</v>
      </c>
      <c r="BD160" s="57">
        <v>0</v>
      </c>
      <c r="BE160" s="56">
        <f>SUM(BD160*$D160*$E160*$F160*$H160*$BE$11)</f>
        <v>0</v>
      </c>
      <c r="BF160" s="57"/>
      <c r="BG160" s="56">
        <f>SUM(BF160*$D160*$E160*$F160*$H160*$BG$11)</f>
        <v>0</v>
      </c>
      <c r="BH160" s="57">
        <v>1</v>
      </c>
      <c r="BI160" s="56">
        <f>SUM(BH160*$D160*$E160*$F160*$H160*$BI$11)</f>
        <v>17679.2</v>
      </c>
      <c r="BJ160" s="57">
        <v>0</v>
      </c>
      <c r="BK160" s="56">
        <f>BJ160*$D160*$E160*$F160*$I160*$BK$11</f>
        <v>0</v>
      </c>
      <c r="BL160" s="55">
        <v>0</v>
      </c>
      <c r="BM160" s="56">
        <f>BL160*$D160*$E160*$F160*$I160*$BM$11</f>
        <v>0</v>
      </c>
      <c r="BN160" s="114">
        <v>0</v>
      </c>
      <c r="BO160" s="56">
        <f>BN160*$D160*$E160*$F160*$I160*$BO$11</f>
        <v>0</v>
      </c>
      <c r="BP160" s="57">
        <v>0</v>
      </c>
      <c r="BQ160" s="56">
        <f>BP160*$D160*$E160*$F160*$I160*$BQ$11</f>
        <v>0</v>
      </c>
      <c r="BR160" s="55">
        <v>0</v>
      </c>
      <c r="BS160" s="56">
        <f>BR160*$D160*$E160*$F160*$I160*$BS$11</f>
        <v>0</v>
      </c>
      <c r="BT160" s="55">
        <v>0</v>
      </c>
      <c r="BU160" s="56">
        <f>BT160*$D160*$E160*$F160*$I160*$BU$11</f>
        <v>0</v>
      </c>
      <c r="BV160" s="55"/>
      <c r="BW160" s="56">
        <f>BV160*$D160*$E160*$F160*$I160*$BW$11</f>
        <v>0</v>
      </c>
      <c r="BX160" s="55"/>
      <c r="BY160" s="56">
        <f>BX160*$D160*$E160*$F160*$I160*$BY$11</f>
        <v>0</v>
      </c>
      <c r="BZ160" s="63">
        <v>1</v>
      </c>
      <c r="CA160" s="56">
        <f>BZ160*$D160*$E160*$F160*$I160*$CA$11</f>
        <v>21215.040000000001</v>
      </c>
      <c r="CB160" s="57">
        <v>0</v>
      </c>
      <c r="CC160" s="56">
        <f>CB160*$D160*$E160*$F160*$I160*$CC$11</f>
        <v>0</v>
      </c>
      <c r="CD160" s="55"/>
      <c r="CE160" s="56">
        <f>CD160*$D160*$E160*$F160*$I160*$CE$11</f>
        <v>0</v>
      </c>
      <c r="CF160" s="57"/>
      <c r="CG160" s="56">
        <f>CF160*$D160*$E160*$F160*$I160*$CG$11</f>
        <v>0</v>
      </c>
      <c r="CH160" s="57"/>
      <c r="CI160" s="56">
        <f>CH160*$D160*$E160*$F160*$I160*$CI$11</f>
        <v>0</v>
      </c>
      <c r="CJ160" s="55"/>
      <c r="CK160" s="56">
        <f>CJ160*$D160*$E160*$F160*$I160*$CK$11</f>
        <v>0</v>
      </c>
      <c r="CL160" s="57"/>
      <c r="CM160" s="56">
        <f>CL160*$D160*$E160*$F160*$I160*$CM$11</f>
        <v>0</v>
      </c>
      <c r="CN160" s="55">
        <v>0</v>
      </c>
      <c r="CO160" s="56">
        <f>CN160*$D160*$E160*$F160*$J160*$CO$11</f>
        <v>0</v>
      </c>
      <c r="CP160" s="55"/>
      <c r="CQ160" s="56">
        <f>CP160*$D160*$E160*$F160*$K160*$CQ$11</f>
        <v>0</v>
      </c>
      <c r="CR160" s="56"/>
      <c r="CS160" s="56">
        <f>CR160*D160*E160*F160</f>
        <v>0</v>
      </c>
      <c r="CT160" s="64">
        <f>SUM(N160+L160+X160+P160+R160+Z160+V160+T160+AB160+AF160+AD160+AH160+AJ160+AN160+BJ160+BP160+AL160+AX160+AZ160+CB160+CD160+BZ160+CF160+CH160+BT160+BV160+AP160+AR160+AT160+AV160+BL160+BN160+BR160+BB160+BD160+BF160+BH160+BX160+CJ160+CL160+CN160+CP160+CR160)</f>
        <v>5</v>
      </c>
      <c r="CU160" s="64">
        <f>SUM(O160+M160+Y160+Q160+S160+AA160+W160+U160+AC160+AG160+AE160+AI160+AK160+AO160+BK160+BQ160+AM160+AY160+BA160+CC160+CE160+CA160+CG160+CI160+BU160+BW160+AQ160+AS160+AU160+AW160+BM160+BO160+BS160+BC160+BE160+BG160+BI160+BY160+CK160+CM160+CO160+CQ160+CS160)</f>
        <v>102539.36</v>
      </c>
    </row>
    <row r="161" spans="1:99" s="46" customFormat="1" x14ac:dyDescent="0.25">
      <c r="A161" s="36">
        <v>34</v>
      </c>
      <c r="B161" s="36"/>
      <c r="C161" s="37" t="s">
        <v>260</v>
      </c>
      <c r="D161" s="50">
        <v>11480</v>
      </c>
      <c r="E161" s="103">
        <v>0.89</v>
      </c>
      <c r="F161" s="39">
        <v>1</v>
      </c>
      <c r="G161" s="88"/>
      <c r="H161" s="104">
        <v>1.4</v>
      </c>
      <c r="I161" s="104">
        <v>1.68</v>
      </c>
      <c r="J161" s="104">
        <v>2.23</v>
      </c>
      <c r="K161" s="99">
        <v>2.57</v>
      </c>
      <c r="L161" s="105">
        <f t="shared" ref="L161" si="618">SUM(L162:L164)</f>
        <v>0</v>
      </c>
      <c r="M161" s="106">
        <f>SUM(M162:M164)</f>
        <v>0</v>
      </c>
      <c r="N161" s="106">
        <f t="shared" ref="N161:BR161" si="619">SUM(N162:N164)</f>
        <v>0</v>
      </c>
      <c r="O161" s="106">
        <f t="shared" si="619"/>
        <v>0</v>
      </c>
      <c r="P161" s="106">
        <f t="shared" si="619"/>
        <v>0</v>
      </c>
      <c r="Q161" s="106">
        <f>SUM(Q162:Q164)</f>
        <v>0</v>
      </c>
      <c r="R161" s="105">
        <f t="shared" ref="R161" si="620">SUM(R162:R164)</f>
        <v>0</v>
      </c>
      <c r="S161" s="106">
        <f>SUM(S162:S164)</f>
        <v>0</v>
      </c>
      <c r="T161" s="106">
        <f t="shared" ref="T161" si="621">SUM(T162:T164)</f>
        <v>0</v>
      </c>
      <c r="U161" s="106">
        <f>SUM(U162:U164)</f>
        <v>0</v>
      </c>
      <c r="V161" s="105">
        <f t="shared" ref="V161" si="622">SUM(V162:V164)</f>
        <v>0</v>
      </c>
      <c r="W161" s="105">
        <f>SUM(W162:W164)</f>
        <v>0</v>
      </c>
      <c r="X161" s="106">
        <f t="shared" ref="X161" si="623">SUM(X162:X164)</f>
        <v>0</v>
      </c>
      <c r="Y161" s="106">
        <f t="shared" si="619"/>
        <v>0</v>
      </c>
      <c r="Z161" s="105">
        <f t="shared" si="619"/>
        <v>0</v>
      </c>
      <c r="AA161" s="106">
        <f t="shared" si="619"/>
        <v>0</v>
      </c>
      <c r="AB161" s="106">
        <f t="shared" si="619"/>
        <v>41</v>
      </c>
      <c r="AC161" s="106">
        <f t="shared" si="619"/>
        <v>644165.76</v>
      </c>
      <c r="AD161" s="106">
        <f t="shared" si="619"/>
        <v>0</v>
      </c>
      <c r="AE161" s="106">
        <f>SUM(AE162:AE164)</f>
        <v>0</v>
      </c>
      <c r="AF161" s="105">
        <f t="shared" ref="AF161" si="624">SUM(AF162:AF164)</f>
        <v>0</v>
      </c>
      <c r="AG161" s="106">
        <f t="shared" si="619"/>
        <v>0</v>
      </c>
      <c r="AH161" s="105">
        <f t="shared" si="619"/>
        <v>0</v>
      </c>
      <c r="AI161" s="106">
        <f t="shared" si="619"/>
        <v>0</v>
      </c>
      <c r="AJ161" s="105">
        <v>0</v>
      </c>
      <c r="AK161" s="106">
        <f t="shared" si="619"/>
        <v>0</v>
      </c>
      <c r="AL161" s="105">
        <f t="shared" si="619"/>
        <v>0</v>
      </c>
      <c r="AM161" s="105">
        <f>SUM(AM162:AM164)</f>
        <v>0</v>
      </c>
      <c r="AN161" s="106">
        <f t="shared" ref="AN161" si="625">SUM(AN162:AN164)</f>
        <v>0</v>
      </c>
      <c r="AO161" s="106">
        <f t="shared" si="619"/>
        <v>0</v>
      </c>
      <c r="AP161" s="106">
        <f t="shared" si="619"/>
        <v>0</v>
      </c>
      <c r="AQ161" s="106">
        <f>SUM(AQ162:AQ164)</f>
        <v>0</v>
      </c>
      <c r="AR161" s="106">
        <f t="shared" ref="AR161" si="626">SUM(AR162:AR164)</f>
        <v>0</v>
      </c>
      <c r="AS161" s="106">
        <f>SUM(AS162:AS164)</f>
        <v>0</v>
      </c>
      <c r="AT161" s="106">
        <f t="shared" ref="AT161" si="627">SUM(AT162:AT164)</f>
        <v>0</v>
      </c>
      <c r="AU161" s="106">
        <f>SUM(AU162:AU164)</f>
        <v>0</v>
      </c>
      <c r="AV161" s="106">
        <f t="shared" ref="AV161" si="628">SUM(AV162:AV164)</f>
        <v>0</v>
      </c>
      <c r="AW161" s="106">
        <f>SUM(AW162:AW164)</f>
        <v>0</v>
      </c>
      <c r="AX161" s="105">
        <f>SUM(AX162:AX164)</f>
        <v>0</v>
      </c>
      <c r="AY161" s="106">
        <f>SUM(AY162:AY164)</f>
        <v>0</v>
      </c>
      <c r="AZ161" s="106">
        <f>SUM(AZ162:AZ164)</f>
        <v>0</v>
      </c>
      <c r="BA161" s="106">
        <f>SUM(BA162:BA164)</f>
        <v>0</v>
      </c>
      <c r="BB161" s="106">
        <f t="shared" ref="BB161" si="629">SUM(BB162:BB164)</f>
        <v>0</v>
      </c>
      <c r="BC161" s="106">
        <f>SUM(BC162:BC164)</f>
        <v>0</v>
      </c>
      <c r="BD161" s="106">
        <f t="shared" ref="BD161" si="630">SUM(BD162:BD164)</f>
        <v>0</v>
      </c>
      <c r="BE161" s="106">
        <f>SUM(BE162:BE164)</f>
        <v>0</v>
      </c>
      <c r="BF161" s="106">
        <f t="shared" ref="BF161" si="631">SUM(BF162:BF164)</f>
        <v>0</v>
      </c>
      <c r="BG161" s="106">
        <f>SUM(BG162:BG164)</f>
        <v>0</v>
      </c>
      <c r="BH161" s="106">
        <f>SUM(BH162:BH164)</f>
        <v>0</v>
      </c>
      <c r="BI161" s="106">
        <f>SUM(BI162:BI164)</f>
        <v>0</v>
      </c>
      <c r="BJ161" s="106">
        <f t="shared" ref="BJ161" si="632">SUM(BJ162:BJ164)</f>
        <v>0</v>
      </c>
      <c r="BK161" s="106">
        <f t="shared" si="619"/>
        <v>0</v>
      </c>
      <c r="BL161" s="105">
        <f t="shared" si="619"/>
        <v>0</v>
      </c>
      <c r="BM161" s="106">
        <f>SUM(BM162:BM164)</f>
        <v>0</v>
      </c>
      <c r="BN161" s="106">
        <f t="shared" ref="BN161" si="633">SUM(BN162:BN164)</f>
        <v>0</v>
      </c>
      <c r="BO161" s="106">
        <f>SUM(BO162:BO164)</f>
        <v>0</v>
      </c>
      <c r="BP161" s="106">
        <f t="shared" ref="BP161" si="634">SUM(BP162:BP164)</f>
        <v>44</v>
      </c>
      <c r="BQ161" s="106">
        <f t="shared" si="619"/>
        <v>1009064.4479999999</v>
      </c>
      <c r="BR161" s="105">
        <f t="shared" si="619"/>
        <v>0</v>
      </c>
      <c r="BS161" s="106">
        <f>SUM(BS162:BS164)</f>
        <v>0</v>
      </c>
      <c r="BT161" s="106">
        <f t="shared" ref="BT161:BX161" si="635">SUM(BT162:BT164)</f>
        <v>0</v>
      </c>
      <c r="BU161" s="106">
        <f t="shared" si="635"/>
        <v>0</v>
      </c>
      <c r="BV161" s="105">
        <f t="shared" si="635"/>
        <v>0</v>
      </c>
      <c r="BW161" s="106">
        <f t="shared" si="635"/>
        <v>0</v>
      </c>
      <c r="BX161" s="105">
        <f t="shared" si="635"/>
        <v>0</v>
      </c>
      <c r="BY161" s="106">
        <f>SUM(BY162:BY164)</f>
        <v>0</v>
      </c>
      <c r="BZ161" s="106">
        <f>SUM(BZ162:BZ164)</f>
        <v>16</v>
      </c>
      <c r="CA161" s="106">
        <f>SUM(CA162:CA164)</f>
        <v>271552.51199999999</v>
      </c>
      <c r="CB161" s="106">
        <f t="shared" ref="CB161:CU161" si="636">SUM(CB162:CB164)</f>
        <v>0</v>
      </c>
      <c r="CC161" s="106">
        <f t="shared" si="636"/>
        <v>0</v>
      </c>
      <c r="CD161" s="105">
        <f t="shared" si="636"/>
        <v>4</v>
      </c>
      <c r="CE161" s="106">
        <f t="shared" si="636"/>
        <v>67888.127999999997</v>
      </c>
      <c r="CF161" s="106">
        <f t="shared" si="636"/>
        <v>0</v>
      </c>
      <c r="CG161" s="106">
        <f t="shared" si="636"/>
        <v>0</v>
      </c>
      <c r="CH161" s="106">
        <f t="shared" si="636"/>
        <v>0</v>
      </c>
      <c r="CI161" s="106">
        <f t="shared" si="636"/>
        <v>0</v>
      </c>
      <c r="CJ161" s="105">
        <f t="shared" si="636"/>
        <v>0</v>
      </c>
      <c r="CK161" s="106">
        <f t="shared" si="636"/>
        <v>0</v>
      </c>
      <c r="CL161" s="106">
        <f t="shared" si="636"/>
        <v>0</v>
      </c>
      <c r="CM161" s="106">
        <f t="shared" si="636"/>
        <v>0</v>
      </c>
      <c r="CN161" s="105">
        <v>0</v>
      </c>
      <c r="CO161" s="106">
        <f t="shared" si="636"/>
        <v>0</v>
      </c>
      <c r="CP161" s="105">
        <f t="shared" si="636"/>
        <v>0</v>
      </c>
      <c r="CQ161" s="106">
        <f t="shared" si="636"/>
        <v>0</v>
      </c>
      <c r="CR161" s="106">
        <f t="shared" si="636"/>
        <v>0</v>
      </c>
      <c r="CS161" s="106">
        <f t="shared" si="636"/>
        <v>0</v>
      </c>
      <c r="CT161" s="106">
        <f t="shared" si="636"/>
        <v>105</v>
      </c>
      <c r="CU161" s="106">
        <f t="shared" si="636"/>
        <v>1992670.848</v>
      </c>
    </row>
    <row r="162" spans="1:99" s="1" customFormat="1" ht="45" x14ac:dyDescent="0.25">
      <c r="A162" s="35"/>
      <c r="B162" s="35">
        <v>111</v>
      </c>
      <c r="C162" s="49" t="s">
        <v>261</v>
      </c>
      <c r="D162" s="50">
        <v>11480</v>
      </c>
      <c r="E162" s="51">
        <v>0.88</v>
      </c>
      <c r="F162" s="52">
        <v>1</v>
      </c>
      <c r="G162" s="53"/>
      <c r="H162" s="50">
        <v>1.4</v>
      </c>
      <c r="I162" s="50">
        <v>1.68</v>
      </c>
      <c r="J162" s="50">
        <v>2.23</v>
      </c>
      <c r="K162" s="54">
        <v>2.57</v>
      </c>
      <c r="L162" s="55">
        <v>0</v>
      </c>
      <c r="M162" s="56">
        <f>SUM(L162*$D162*$E162*$F162*$H162*$M$11)</f>
        <v>0</v>
      </c>
      <c r="N162" s="57">
        <v>0</v>
      </c>
      <c r="O162" s="56">
        <f t="shared" si="568"/>
        <v>0</v>
      </c>
      <c r="P162" s="57">
        <v>0</v>
      </c>
      <c r="Q162" s="56">
        <f>SUM(P162*$D162*$E162*$F162*$H162*$Q$11)</f>
        <v>0</v>
      </c>
      <c r="R162" s="55">
        <v>0</v>
      </c>
      <c r="S162" s="56">
        <f>SUM(R162*$D162*$E162*$F162*$H162*$S$11)</f>
        <v>0</v>
      </c>
      <c r="T162" s="57">
        <v>0</v>
      </c>
      <c r="U162" s="56">
        <f>SUM(T162*$D162*$E162*$F162*$H162*$U$11)</f>
        <v>0</v>
      </c>
      <c r="V162" s="55"/>
      <c r="W162" s="58">
        <f>SUM(V162*$D162*$E162*$F162*$H162*$W$11)</f>
        <v>0</v>
      </c>
      <c r="X162" s="59"/>
      <c r="Y162" s="56">
        <f t="shared" si="569"/>
        <v>0</v>
      </c>
      <c r="Z162" s="55">
        <v>0</v>
      </c>
      <c r="AA162" s="56">
        <f>SUM(Z162*$D162*$E162*$F162*$H162*$AA$11)</f>
        <v>0</v>
      </c>
      <c r="AB162" s="57">
        <v>5</v>
      </c>
      <c r="AC162" s="56">
        <f>SUM(AB162*$D162*$E162*$F162*$H162*$AC$11)</f>
        <v>70716.799999999988</v>
      </c>
      <c r="AD162" s="57">
        <v>0</v>
      </c>
      <c r="AE162" s="56">
        <f>SUM(AD162*$D162*$E162*$F162*$H162*$AE$11)</f>
        <v>0</v>
      </c>
      <c r="AF162" s="55">
        <v>0</v>
      </c>
      <c r="AG162" s="56">
        <f>AF162*$D162*$E162*$F162*$I162*$AG$11</f>
        <v>0</v>
      </c>
      <c r="AH162" s="55">
        <v>0</v>
      </c>
      <c r="AI162" s="56">
        <f>AH162*$D162*$E162*$F162*$I162*$AI$11</f>
        <v>0</v>
      </c>
      <c r="AJ162" s="61"/>
      <c r="AK162" s="56">
        <f>SUM(AJ162*$D162*$E162*$F162*$H162*$AK$11)</f>
        <v>0</v>
      </c>
      <c r="AL162" s="55"/>
      <c r="AM162" s="58">
        <f>SUM(AL162*$D162*$E162*$F162*$H162*$AM$11)</f>
        <v>0</v>
      </c>
      <c r="AN162" s="57">
        <v>0</v>
      </c>
      <c r="AO162" s="56">
        <f>SUM(AN162*$D162*$E162*$F162*$H162*$AO$11)</f>
        <v>0</v>
      </c>
      <c r="AP162" s="57">
        <v>0</v>
      </c>
      <c r="AQ162" s="56">
        <f>SUM(AP162*$D162*$E162*$F162*$H162*$AQ$11)</f>
        <v>0</v>
      </c>
      <c r="AR162" s="57"/>
      <c r="AS162" s="56">
        <f>SUM(AR162*$D162*$E162*$F162*$H162*$AS$11)</f>
        <v>0</v>
      </c>
      <c r="AT162" s="57"/>
      <c r="AU162" s="56">
        <f>SUM(AT162*$D162*$E162*$F162*$H162*$AU$11)</f>
        <v>0</v>
      </c>
      <c r="AV162" s="57"/>
      <c r="AW162" s="56">
        <f>SUM(AV162*$D162*$E162*$F162*$H162*$AW$11)</f>
        <v>0</v>
      </c>
      <c r="AX162" s="55">
        <v>0</v>
      </c>
      <c r="AY162" s="56">
        <f>SUM(AX162*$D162*$E162*$F162*$H162*$AY$11)</f>
        <v>0</v>
      </c>
      <c r="AZ162" s="57">
        <v>0</v>
      </c>
      <c r="BA162" s="56">
        <f>SUM(AZ162*$D162*$E162*$F162*$H162*$BA$11)</f>
        <v>0</v>
      </c>
      <c r="BB162" s="57">
        <v>0</v>
      </c>
      <c r="BC162" s="56">
        <f>SUM(BB162*$D162*$E162*$F162*$H162*$BC$11)</f>
        <v>0</v>
      </c>
      <c r="BD162" s="57">
        <v>0</v>
      </c>
      <c r="BE162" s="56">
        <f>SUM(BD162*$D162*$E162*$F162*$H162*$BE$11)</f>
        <v>0</v>
      </c>
      <c r="BF162" s="57">
        <v>0</v>
      </c>
      <c r="BG162" s="56">
        <f>SUM(BF162*$D162*$E162*$F162*$H162*$BG$11)</f>
        <v>0</v>
      </c>
      <c r="BH162" s="57"/>
      <c r="BI162" s="56">
        <f>SUM(BH162*$D162*$E162*$F162*$H162*$BI$11)</f>
        <v>0</v>
      </c>
      <c r="BJ162" s="57">
        <v>0</v>
      </c>
      <c r="BK162" s="56">
        <f>BJ162*$D162*$E162*$F162*$I162*$BK$11</f>
        <v>0</v>
      </c>
      <c r="BL162" s="55">
        <v>0</v>
      </c>
      <c r="BM162" s="56">
        <f>BL162*$D162*$E162*$F162*$I162*$BM$11</f>
        <v>0</v>
      </c>
      <c r="BN162" s="114">
        <v>0</v>
      </c>
      <c r="BO162" s="56">
        <f>BN162*$D162*$E162*$F162*$I162*$BO$11</f>
        <v>0</v>
      </c>
      <c r="BP162" s="63">
        <v>24</v>
      </c>
      <c r="BQ162" s="56">
        <f>BP162*$D162*$E162*$F162*$I162*$BQ$11</f>
        <v>407328.76799999998</v>
      </c>
      <c r="BR162" s="55">
        <v>0</v>
      </c>
      <c r="BS162" s="56">
        <f>BR162*$D162*$E162*$F162*$I162*$BS$11</f>
        <v>0</v>
      </c>
      <c r="BT162" s="55">
        <v>0</v>
      </c>
      <c r="BU162" s="56">
        <f>BT162*$D162*$E162*$F162*$I162*$BU$11</f>
        <v>0</v>
      </c>
      <c r="BV162" s="55">
        <v>0</v>
      </c>
      <c r="BW162" s="56">
        <f>BV162*$D162*$E162*$F162*$I162*$BW$11</f>
        <v>0</v>
      </c>
      <c r="BX162" s="55"/>
      <c r="BY162" s="56">
        <f>BX162*$D162*$E162*$F162*$I162*$BY$11</f>
        <v>0</v>
      </c>
      <c r="BZ162" s="63">
        <v>16</v>
      </c>
      <c r="CA162" s="56">
        <f>BZ162*$D162*$E162*$F162*$I162*$CA$11</f>
        <v>271552.51199999999</v>
      </c>
      <c r="CB162" s="57"/>
      <c r="CC162" s="56">
        <f>CB162*$D162*$E162*$F162*$I162*$CC$11</f>
        <v>0</v>
      </c>
      <c r="CD162" s="55">
        <v>4</v>
      </c>
      <c r="CE162" s="56">
        <f>CD162*$D162*$E162*$F162*$I162*$CE$11</f>
        <v>67888.127999999997</v>
      </c>
      <c r="CF162" s="57">
        <v>0</v>
      </c>
      <c r="CG162" s="56">
        <f>CF162*$D162*$E162*$F162*$I162*$CG$11</f>
        <v>0</v>
      </c>
      <c r="CH162" s="57"/>
      <c r="CI162" s="56">
        <f>CH162*$D162*$E162*$F162*$I162*$CI$11</f>
        <v>0</v>
      </c>
      <c r="CJ162" s="55"/>
      <c r="CK162" s="56">
        <f>CJ162*$D162*$E162*$F162*$I162*$CK$11</f>
        <v>0</v>
      </c>
      <c r="CL162" s="57">
        <v>0</v>
      </c>
      <c r="CM162" s="56">
        <f>CL162*$D162*$E162*$F162*$I162*$CM$11</f>
        <v>0</v>
      </c>
      <c r="CN162" s="55"/>
      <c r="CO162" s="56">
        <f>CN162*$D162*$E162*$F162*$J162*$CO$11</f>
        <v>0</v>
      </c>
      <c r="CP162" s="60"/>
      <c r="CQ162" s="56">
        <f>CP162*$D162*$E162*$F162*$K162*$CQ$11</f>
        <v>0</v>
      </c>
      <c r="CR162" s="56"/>
      <c r="CS162" s="56">
        <f>CR162*D162*E162*F162</f>
        <v>0</v>
      </c>
      <c r="CT162" s="64">
        <f t="shared" ref="CT162:CU164" si="637">SUM(N162+L162+X162+P162+R162+Z162+V162+T162+AB162+AF162+AD162+AH162+AJ162+AN162+BJ162+BP162+AL162+AX162+AZ162+CB162+CD162+BZ162+CF162+CH162+BT162+BV162+AP162+AR162+AT162+AV162+BL162+BN162+BR162+BB162+BD162+BF162+BH162+BX162+CJ162+CL162+CN162+CP162+CR162)</f>
        <v>49</v>
      </c>
      <c r="CU162" s="64">
        <f t="shared" si="637"/>
        <v>817486.20799999998</v>
      </c>
    </row>
    <row r="163" spans="1:99" s="1" customFormat="1" ht="30" x14ac:dyDescent="0.25">
      <c r="A163" s="35"/>
      <c r="B163" s="35">
        <v>112</v>
      </c>
      <c r="C163" s="49" t="s">
        <v>262</v>
      </c>
      <c r="D163" s="50">
        <v>11480</v>
      </c>
      <c r="E163" s="51">
        <v>0.92</v>
      </c>
      <c r="F163" s="52">
        <v>1</v>
      </c>
      <c r="G163" s="53"/>
      <c r="H163" s="50">
        <v>1.4</v>
      </c>
      <c r="I163" s="50">
        <v>1.68</v>
      </c>
      <c r="J163" s="50">
        <v>2.23</v>
      </c>
      <c r="K163" s="54">
        <v>2.57</v>
      </c>
      <c r="L163" s="55">
        <v>0</v>
      </c>
      <c r="M163" s="56">
        <f>SUM(L163*$D163*$E163*$F163*$H163*$M$11)</f>
        <v>0</v>
      </c>
      <c r="N163" s="57">
        <v>0</v>
      </c>
      <c r="O163" s="56">
        <f t="shared" si="568"/>
        <v>0</v>
      </c>
      <c r="P163" s="57">
        <v>0</v>
      </c>
      <c r="Q163" s="56">
        <f>SUM(P163*$D163*$E163*$F163*$H163*$Q$11)</f>
        <v>0</v>
      </c>
      <c r="R163" s="55">
        <v>0</v>
      </c>
      <c r="S163" s="56">
        <f>SUM(R163*$D163*$E163*$F163*$H163*$S$11)</f>
        <v>0</v>
      </c>
      <c r="T163" s="57">
        <v>0</v>
      </c>
      <c r="U163" s="56">
        <f>SUM(T163*$D163*$E163*$F163*$H163*$U$11)</f>
        <v>0</v>
      </c>
      <c r="V163" s="55"/>
      <c r="W163" s="58">
        <f>SUM(V163*$D163*$E163*$F163*$H163*$W$11)</f>
        <v>0</v>
      </c>
      <c r="X163" s="59"/>
      <c r="Y163" s="56">
        <f t="shared" si="569"/>
        <v>0</v>
      </c>
      <c r="Z163" s="55">
        <v>0</v>
      </c>
      <c r="AA163" s="56">
        <f>SUM(Z163*$D163*$E163*$F163*$H163*$AA$11)</f>
        <v>0</v>
      </c>
      <c r="AB163" s="57">
        <v>32</v>
      </c>
      <c r="AC163" s="56">
        <f>SUM(AB163*$D163*$E163*$F163*$H163*$AC$11)</f>
        <v>473159.67999999999</v>
      </c>
      <c r="AD163" s="57">
        <v>0</v>
      </c>
      <c r="AE163" s="56">
        <f>SUM(AD163*$D163*$E163*$F163*$H163*$AE$11)</f>
        <v>0</v>
      </c>
      <c r="AF163" s="55">
        <v>0</v>
      </c>
      <c r="AG163" s="56">
        <f>AF163*$D163*$E163*$F163*$I163*$AG$11</f>
        <v>0</v>
      </c>
      <c r="AH163" s="55">
        <v>0</v>
      </c>
      <c r="AI163" s="56">
        <f>AH163*$D163*$E163*$F163*$I163*$AI$11</f>
        <v>0</v>
      </c>
      <c r="AJ163" s="61"/>
      <c r="AK163" s="56">
        <f>SUM(AJ163*$D163*$E163*$F163*$H163*$AK$11)</f>
        <v>0</v>
      </c>
      <c r="AL163" s="55"/>
      <c r="AM163" s="58">
        <f>SUM(AL163*$D163*$E163*$F163*$H163*$AM$11)</f>
        <v>0</v>
      </c>
      <c r="AN163" s="57">
        <v>0</v>
      </c>
      <c r="AO163" s="56">
        <f>SUM(AN163*$D163*$E163*$F163*$H163*$AO$11)</f>
        <v>0</v>
      </c>
      <c r="AP163" s="57">
        <v>0</v>
      </c>
      <c r="AQ163" s="56">
        <f>SUM(AP163*$D163*$E163*$F163*$H163*$AQ$11)</f>
        <v>0</v>
      </c>
      <c r="AR163" s="57"/>
      <c r="AS163" s="56">
        <f>SUM(AR163*$D163*$E163*$F163*$H163*$AS$11)</f>
        <v>0</v>
      </c>
      <c r="AT163" s="57"/>
      <c r="AU163" s="56">
        <f>SUM(AT163*$D163*$E163*$F163*$H163*$AU$11)</f>
        <v>0</v>
      </c>
      <c r="AV163" s="57"/>
      <c r="AW163" s="56">
        <f>SUM(AV163*$D163*$E163*$F163*$H163*$AW$11)</f>
        <v>0</v>
      </c>
      <c r="AX163" s="55">
        <v>0</v>
      </c>
      <c r="AY163" s="56">
        <f>SUM(AX163*$D163*$E163*$F163*$H163*$AY$11)</f>
        <v>0</v>
      </c>
      <c r="AZ163" s="57">
        <v>0</v>
      </c>
      <c r="BA163" s="56">
        <f>SUM(AZ163*$D163*$E163*$F163*$H163*$BA$11)</f>
        <v>0</v>
      </c>
      <c r="BB163" s="57">
        <v>0</v>
      </c>
      <c r="BC163" s="56">
        <f>SUM(BB163*$D163*$E163*$F163*$H163*$BC$11)</f>
        <v>0</v>
      </c>
      <c r="BD163" s="57">
        <v>0</v>
      </c>
      <c r="BE163" s="56">
        <f>SUM(BD163*$D163*$E163*$F163*$H163*$BE$11)</f>
        <v>0</v>
      </c>
      <c r="BF163" s="57">
        <v>0</v>
      </c>
      <c r="BG163" s="56">
        <f>SUM(BF163*$D163*$E163*$F163*$H163*$BG$11)</f>
        <v>0</v>
      </c>
      <c r="BH163" s="57"/>
      <c r="BI163" s="56">
        <f>SUM(BH163*$D163*$E163*$F163*$H163*$BI$11)</f>
        <v>0</v>
      </c>
      <c r="BJ163" s="57">
        <v>0</v>
      </c>
      <c r="BK163" s="56">
        <f>BJ163*$D163*$E163*$F163*$I163*$BK$11</f>
        <v>0</v>
      </c>
      <c r="BL163" s="55">
        <v>0</v>
      </c>
      <c r="BM163" s="56">
        <f>BL163*$D163*$E163*$F163*$I163*$BM$11</f>
        <v>0</v>
      </c>
      <c r="BN163" s="114">
        <v>0</v>
      </c>
      <c r="BO163" s="56">
        <f>BN163*$D163*$E163*$F163*$I163*$BO$11</f>
        <v>0</v>
      </c>
      <c r="BP163" s="63"/>
      <c r="BQ163" s="56">
        <f>BP163*$D163*$E163*$F163*$I163*$BQ$11</f>
        <v>0</v>
      </c>
      <c r="BR163" s="55">
        <v>0</v>
      </c>
      <c r="BS163" s="56">
        <f>BR163*$D163*$E163*$F163*$I163*$BS$11</f>
        <v>0</v>
      </c>
      <c r="BT163" s="55">
        <v>0</v>
      </c>
      <c r="BU163" s="56">
        <f>BT163*$D163*$E163*$F163*$I163*$BU$11</f>
        <v>0</v>
      </c>
      <c r="BV163" s="55">
        <v>0</v>
      </c>
      <c r="BW163" s="56">
        <f>BV163*$D163*$E163*$F163*$I163*$BW$11</f>
        <v>0</v>
      </c>
      <c r="BX163" s="55"/>
      <c r="BY163" s="56">
        <f>BX163*$D163*$E163*$F163*$I163*$BY$11</f>
        <v>0</v>
      </c>
      <c r="BZ163" s="57">
        <v>0</v>
      </c>
      <c r="CA163" s="56">
        <f>BZ163*$D163*$E163*$F163*$I163*$CA$11</f>
        <v>0</v>
      </c>
      <c r="CB163" s="57">
        <v>0</v>
      </c>
      <c r="CC163" s="56">
        <f>CB163*$D163*$E163*$F163*$I163*$CC$11</f>
        <v>0</v>
      </c>
      <c r="CD163" s="55">
        <v>0</v>
      </c>
      <c r="CE163" s="56">
        <f>CD163*$D163*$E163*$F163*$I163*$CE$11</f>
        <v>0</v>
      </c>
      <c r="CF163" s="57">
        <v>0</v>
      </c>
      <c r="CG163" s="56">
        <f>CF163*$D163*$E163*$F163*$I163*$CG$11</f>
        <v>0</v>
      </c>
      <c r="CH163" s="57"/>
      <c r="CI163" s="56">
        <f>CH163*$D163*$E163*$F163*$I163*$CI$11</f>
        <v>0</v>
      </c>
      <c r="CJ163" s="55"/>
      <c r="CK163" s="56">
        <f>CJ163*$D163*$E163*$F163*$I163*$CK$11</f>
        <v>0</v>
      </c>
      <c r="CL163" s="57">
        <v>0</v>
      </c>
      <c r="CM163" s="56">
        <f>CL163*$D163*$E163*$F163*$I163*$CM$11</f>
        <v>0</v>
      </c>
      <c r="CN163" s="55">
        <v>0</v>
      </c>
      <c r="CO163" s="56">
        <f>CN163*$D163*$E163*$F163*$J163*$CO$11</f>
        <v>0</v>
      </c>
      <c r="CP163" s="55">
        <v>0</v>
      </c>
      <c r="CQ163" s="56">
        <f>CP163*$D163*$E163*$F163*$K163*$CQ$11</f>
        <v>0</v>
      </c>
      <c r="CR163" s="56"/>
      <c r="CS163" s="56">
        <f>CR163*D163*E163*F163</f>
        <v>0</v>
      </c>
      <c r="CT163" s="64">
        <f t="shared" si="637"/>
        <v>32</v>
      </c>
      <c r="CU163" s="64">
        <f t="shared" si="637"/>
        <v>473159.67999999999</v>
      </c>
    </row>
    <row r="164" spans="1:99" s="1" customFormat="1" ht="30" x14ac:dyDescent="0.25">
      <c r="A164" s="35"/>
      <c r="B164" s="35">
        <v>113</v>
      </c>
      <c r="C164" s="49" t="s">
        <v>263</v>
      </c>
      <c r="D164" s="50">
        <v>11480</v>
      </c>
      <c r="E164" s="51">
        <v>1.56</v>
      </c>
      <c r="F164" s="52">
        <v>1</v>
      </c>
      <c r="G164" s="53"/>
      <c r="H164" s="50">
        <v>1.4</v>
      </c>
      <c r="I164" s="50">
        <v>1.68</v>
      </c>
      <c r="J164" s="50">
        <v>2.23</v>
      </c>
      <c r="K164" s="54">
        <v>2.57</v>
      </c>
      <c r="L164" s="55">
        <v>0</v>
      </c>
      <c r="M164" s="56">
        <f>SUM(L164*$D164*$E164*$F164*$H164*$M$11)</f>
        <v>0</v>
      </c>
      <c r="N164" s="57">
        <v>0</v>
      </c>
      <c r="O164" s="56">
        <f t="shared" si="568"/>
        <v>0</v>
      </c>
      <c r="P164" s="57">
        <v>0</v>
      </c>
      <c r="Q164" s="56">
        <f>SUM(P164*$D164*$E164*$F164*$H164*$Q$11)</f>
        <v>0</v>
      </c>
      <c r="R164" s="55">
        <v>0</v>
      </c>
      <c r="S164" s="56">
        <f>SUM(R164*$D164*$E164*$F164*$H164*$S$11)</f>
        <v>0</v>
      </c>
      <c r="T164" s="57">
        <v>0</v>
      </c>
      <c r="U164" s="56">
        <f>SUM(T164*$D164*$E164*$F164*$H164*$U$11)</f>
        <v>0</v>
      </c>
      <c r="V164" s="55"/>
      <c r="W164" s="58">
        <f>SUM(V164*$D164*$E164*$F164*$H164*$W$11)</f>
        <v>0</v>
      </c>
      <c r="X164" s="59"/>
      <c r="Y164" s="56">
        <f t="shared" si="569"/>
        <v>0</v>
      </c>
      <c r="Z164" s="55">
        <v>0</v>
      </c>
      <c r="AA164" s="56">
        <f>SUM(Z164*$D164*$E164*$F164*$H164*$AA$11)</f>
        <v>0</v>
      </c>
      <c r="AB164" s="57">
        <v>4</v>
      </c>
      <c r="AC164" s="56">
        <f>SUM(AB164*$D164*$E164*$F164*$H164*$AC$11)</f>
        <v>100289.27999999998</v>
      </c>
      <c r="AD164" s="57">
        <v>0</v>
      </c>
      <c r="AE164" s="56">
        <f>SUM(AD164*$D164*$E164*$F164*$H164*$AE$11)</f>
        <v>0</v>
      </c>
      <c r="AF164" s="55">
        <v>0</v>
      </c>
      <c r="AG164" s="56">
        <f>AF164*$D164*$E164*$F164*$I164*$AG$11</f>
        <v>0</v>
      </c>
      <c r="AH164" s="55">
        <v>0</v>
      </c>
      <c r="AI164" s="56">
        <f>AH164*$D164*$E164*$F164*$I164*$AI$11</f>
        <v>0</v>
      </c>
      <c r="AJ164" s="61"/>
      <c r="AK164" s="56">
        <f>SUM(AJ164*$D164*$E164*$F164*$H164*$AK$11)</f>
        <v>0</v>
      </c>
      <c r="AL164" s="55"/>
      <c r="AM164" s="58">
        <f>SUM(AL164*$D164*$E164*$F164*$H164*$AM$11)</f>
        <v>0</v>
      </c>
      <c r="AN164" s="57">
        <v>0</v>
      </c>
      <c r="AO164" s="56">
        <f>SUM(AN164*$D164*$E164*$F164*$H164*$AO$11)</f>
        <v>0</v>
      </c>
      <c r="AP164" s="57">
        <v>0</v>
      </c>
      <c r="AQ164" s="56">
        <f>SUM(AP164*$D164*$E164*$F164*$H164*$AQ$11)</f>
        <v>0</v>
      </c>
      <c r="AR164" s="57"/>
      <c r="AS164" s="56">
        <f>SUM(AR164*$D164*$E164*$F164*$H164*$AS$11)</f>
        <v>0</v>
      </c>
      <c r="AT164" s="57"/>
      <c r="AU164" s="56">
        <f>SUM(AT164*$D164*$E164*$F164*$H164*$AU$11)</f>
        <v>0</v>
      </c>
      <c r="AV164" s="57"/>
      <c r="AW164" s="56">
        <f>SUM(AV164*$D164*$E164*$F164*$H164*$AW$11)</f>
        <v>0</v>
      </c>
      <c r="AX164" s="55">
        <v>0</v>
      </c>
      <c r="AY164" s="56">
        <f>SUM(AX164*$D164*$E164*$F164*$H164*$AY$11)</f>
        <v>0</v>
      </c>
      <c r="AZ164" s="57">
        <v>0</v>
      </c>
      <c r="BA164" s="56">
        <f>SUM(AZ164*$D164*$E164*$F164*$H164*$BA$11)</f>
        <v>0</v>
      </c>
      <c r="BB164" s="57">
        <v>0</v>
      </c>
      <c r="BC164" s="56">
        <f>SUM(BB164*$D164*$E164*$F164*$H164*$BC$11)</f>
        <v>0</v>
      </c>
      <c r="BD164" s="57">
        <v>0</v>
      </c>
      <c r="BE164" s="56">
        <f>SUM(BD164*$D164*$E164*$F164*$H164*$BE$11)</f>
        <v>0</v>
      </c>
      <c r="BF164" s="57">
        <v>0</v>
      </c>
      <c r="BG164" s="56">
        <f>SUM(BF164*$D164*$E164*$F164*$H164*$BG$11)</f>
        <v>0</v>
      </c>
      <c r="BH164" s="57"/>
      <c r="BI164" s="56">
        <f>SUM(BH164*$D164*$E164*$F164*$H164*$BI$11)</f>
        <v>0</v>
      </c>
      <c r="BJ164" s="57">
        <v>0</v>
      </c>
      <c r="BK164" s="56">
        <f>BJ164*$D164*$E164*$F164*$I164*$BK$11</f>
        <v>0</v>
      </c>
      <c r="BL164" s="55">
        <v>0</v>
      </c>
      <c r="BM164" s="56">
        <f>BL164*$D164*$E164*$F164*$I164*$BM$11</f>
        <v>0</v>
      </c>
      <c r="BN164" s="114">
        <v>0</v>
      </c>
      <c r="BO164" s="56">
        <f>BN164*$D164*$E164*$F164*$I164*$BO$11</f>
        <v>0</v>
      </c>
      <c r="BP164" s="63">
        <v>20</v>
      </c>
      <c r="BQ164" s="56">
        <f>BP164*$D164*$E164*$F164*$I164*$BQ$11</f>
        <v>601735.67999999993</v>
      </c>
      <c r="BR164" s="55">
        <v>0</v>
      </c>
      <c r="BS164" s="56">
        <f>BR164*$D164*$E164*$F164*$I164*$BS$11</f>
        <v>0</v>
      </c>
      <c r="BT164" s="60"/>
      <c r="BU164" s="56">
        <f>BT164*$D164*$E164*$F164*$I164*$BU$11</f>
        <v>0</v>
      </c>
      <c r="BV164" s="55">
        <v>0</v>
      </c>
      <c r="BW164" s="56">
        <f>BV164*$D164*$E164*$F164*$I164*$BW$11</f>
        <v>0</v>
      </c>
      <c r="BX164" s="55"/>
      <c r="BY164" s="56">
        <f>BX164*$D164*$E164*$F164*$I164*$BY$11</f>
        <v>0</v>
      </c>
      <c r="BZ164" s="57">
        <v>0</v>
      </c>
      <c r="CA164" s="56">
        <f>BZ164*$D164*$E164*$F164*$I164*$CA$11</f>
        <v>0</v>
      </c>
      <c r="CB164" s="57">
        <v>0</v>
      </c>
      <c r="CC164" s="56">
        <f>CB164*$D164*$E164*$F164*$I164*$CC$11</f>
        <v>0</v>
      </c>
      <c r="CD164" s="55">
        <v>0</v>
      </c>
      <c r="CE164" s="56">
        <f>CD164*$D164*$E164*$F164*$I164*$CE$11</f>
        <v>0</v>
      </c>
      <c r="CF164" s="57">
        <v>0</v>
      </c>
      <c r="CG164" s="56">
        <f>CF164*$D164*$E164*$F164*$I164*$CG$11</f>
        <v>0</v>
      </c>
      <c r="CH164" s="57"/>
      <c r="CI164" s="56">
        <f>CH164*$D164*$E164*$F164*$I164*$CI$11</f>
        <v>0</v>
      </c>
      <c r="CJ164" s="55"/>
      <c r="CK164" s="56">
        <f>CJ164*$D164*$E164*$F164*$I164*$CK$11</f>
        <v>0</v>
      </c>
      <c r="CL164" s="57">
        <v>0</v>
      </c>
      <c r="CM164" s="56">
        <f>CL164*$D164*$E164*$F164*$I164*$CM$11</f>
        <v>0</v>
      </c>
      <c r="CN164" s="55">
        <v>0</v>
      </c>
      <c r="CO164" s="56">
        <f>CN164*$D164*$E164*$F164*$J164*$CO$11</f>
        <v>0</v>
      </c>
      <c r="CP164" s="55">
        <v>0</v>
      </c>
      <c r="CQ164" s="56">
        <f>CP164*$D164*$E164*$F164*$K164*$CQ$11</f>
        <v>0</v>
      </c>
      <c r="CR164" s="56"/>
      <c r="CS164" s="56">
        <f>CR164*D164*E164*F164</f>
        <v>0</v>
      </c>
      <c r="CT164" s="64">
        <f t="shared" si="637"/>
        <v>24</v>
      </c>
      <c r="CU164" s="64">
        <f t="shared" si="637"/>
        <v>702024.96</v>
      </c>
    </row>
    <row r="165" spans="1:99" s="46" customFormat="1" x14ac:dyDescent="0.25">
      <c r="A165" s="36">
        <v>35</v>
      </c>
      <c r="B165" s="36"/>
      <c r="C165" s="37" t="s">
        <v>264</v>
      </c>
      <c r="D165" s="50">
        <v>11480</v>
      </c>
      <c r="E165" s="103">
        <v>1.23</v>
      </c>
      <c r="F165" s="39">
        <v>1</v>
      </c>
      <c r="G165" s="88"/>
      <c r="H165" s="104">
        <v>1.4</v>
      </c>
      <c r="I165" s="104">
        <v>1.68</v>
      </c>
      <c r="J165" s="104">
        <v>2.23</v>
      </c>
      <c r="K165" s="99">
        <v>2.57</v>
      </c>
      <c r="L165" s="105">
        <f t="shared" ref="L165" si="638">SUM(L166:L169)</f>
        <v>94</v>
      </c>
      <c r="M165" s="106">
        <f>SUM(M166:M169)</f>
        <v>2050626.4799999997</v>
      </c>
      <c r="N165" s="106">
        <f t="shared" ref="N165:BR165" si="639">SUM(N166:N169)</f>
        <v>0</v>
      </c>
      <c r="O165" s="106">
        <f t="shared" si="639"/>
        <v>0</v>
      </c>
      <c r="P165" s="106">
        <f t="shared" si="639"/>
        <v>0</v>
      </c>
      <c r="Q165" s="106">
        <f>SUM(Q166:Q169)</f>
        <v>0</v>
      </c>
      <c r="R165" s="105">
        <f t="shared" ref="R165" si="640">SUM(R166:R169)</f>
        <v>0</v>
      </c>
      <c r="S165" s="106">
        <f>SUM(S166:S169)</f>
        <v>0</v>
      </c>
      <c r="T165" s="106">
        <f t="shared" ref="T165" si="641">SUM(T166:T169)</f>
        <v>0</v>
      </c>
      <c r="U165" s="106">
        <f>SUM(U166:U169)</f>
        <v>0</v>
      </c>
      <c r="V165" s="105">
        <f t="shared" ref="V165" si="642">SUM(V166:V169)</f>
        <v>0</v>
      </c>
      <c r="W165" s="105">
        <f>SUM(W166:W169)</f>
        <v>0</v>
      </c>
      <c r="X165" s="106">
        <f t="shared" ref="X165" si="643">SUM(X166:X169)</f>
        <v>0</v>
      </c>
      <c r="Y165" s="106">
        <f t="shared" si="639"/>
        <v>0</v>
      </c>
      <c r="Z165" s="105">
        <f t="shared" si="639"/>
        <v>0</v>
      </c>
      <c r="AA165" s="106">
        <f t="shared" si="639"/>
        <v>0</v>
      </c>
      <c r="AB165" s="106">
        <f t="shared" si="639"/>
        <v>0</v>
      </c>
      <c r="AC165" s="106">
        <f t="shared" si="639"/>
        <v>0</v>
      </c>
      <c r="AD165" s="106">
        <f t="shared" si="639"/>
        <v>0</v>
      </c>
      <c r="AE165" s="106">
        <f>SUM(AE166:AE169)</f>
        <v>0</v>
      </c>
      <c r="AF165" s="105">
        <f t="shared" ref="AF165" si="644">SUM(AF166:AF169)</f>
        <v>0</v>
      </c>
      <c r="AG165" s="106">
        <f t="shared" si="639"/>
        <v>0</v>
      </c>
      <c r="AH165" s="105">
        <f t="shared" si="639"/>
        <v>7</v>
      </c>
      <c r="AI165" s="106">
        <f t="shared" si="639"/>
        <v>145805.18400000001</v>
      </c>
      <c r="AJ165" s="105">
        <v>0</v>
      </c>
      <c r="AK165" s="106">
        <f t="shared" si="639"/>
        <v>0</v>
      </c>
      <c r="AL165" s="105">
        <f t="shared" si="639"/>
        <v>0</v>
      </c>
      <c r="AM165" s="105">
        <f>SUM(AM166:AM169)</f>
        <v>0</v>
      </c>
      <c r="AN165" s="106">
        <f t="shared" ref="AN165" si="645">SUM(AN166:AN169)</f>
        <v>0</v>
      </c>
      <c r="AO165" s="106">
        <f t="shared" si="639"/>
        <v>0</v>
      </c>
      <c r="AP165" s="106">
        <f t="shared" si="639"/>
        <v>0</v>
      </c>
      <c r="AQ165" s="106">
        <f>SUM(AQ166:AQ169)</f>
        <v>0</v>
      </c>
      <c r="AR165" s="106">
        <f t="shared" ref="AR165" si="646">SUM(AR166:AR169)</f>
        <v>0</v>
      </c>
      <c r="AS165" s="106">
        <f>SUM(AS166:AS169)</f>
        <v>0</v>
      </c>
      <c r="AT165" s="106">
        <f t="shared" ref="AT165" si="647">SUM(AT166:AT169)</f>
        <v>0</v>
      </c>
      <c r="AU165" s="106">
        <f>SUM(AU166:AU169)</f>
        <v>0</v>
      </c>
      <c r="AV165" s="106">
        <f t="shared" ref="AV165" si="648">SUM(AV166:AV169)</f>
        <v>9</v>
      </c>
      <c r="AW165" s="106">
        <f>SUM(AW166:AW169)</f>
        <v>156219.84</v>
      </c>
      <c r="AX165" s="105">
        <f>SUM(AX166:AX169)</f>
        <v>15</v>
      </c>
      <c r="AY165" s="106">
        <f>SUM(AY166:AY169)</f>
        <v>260366.4</v>
      </c>
      <c r="AZ165" s="106">
        <f>SUM(AZ166:AZ169)</f>
        <v>4</v>
      </c>
      <c r="BA165" s="106">
        <f>SUM(BA166:BA169)</f>
        <v>69431.040000000008</v>
      </c>
      <c r="BB165" s="106">
        <f t="shared" ref="BB165" si="649">SUM(BB166:BB169)</f>
        <v>50</v>
      </c>
      <c r="BC165" s="106">
        <f>SUM(BC166:BC169)</f>
        <v>867888</v>
      </c>
      <c r="BD165" s="106">
        <f t="shared" ref="BD165" si="650">SUM(BD166:BD169)</f>
        <v>0</v>
      </c>
      <c r="BE165" s="106">
        <f>SUM(BE166:BE169)</f>
        <v>0</v>
      </c>
      <c r="BF165" s="106">
        <f t="shared" ref="BF165" si="651">SUM(BF166:BF169)</f>
        <v>0</v>
      </c>
      <c r="BG165" s="106">
        <f>SUM(BG166:BG169)</f>
        <v>0</v>
      </c>
      <c r="BH165" s="106">
        <f>SUM(BH166:BH169)</f>
        <v>17</v>
      </c>
      <c r="BI165" s="106">
        <f>SUM(BI166:BI169)</f>
        <v>295081.92</v>
      </c>
      <c r="BJ165" s="106">
        <f t="shared" ref="BJ165" si="652">SUM(BJ166:BJ169)</f>
        <v>0</v>
      </c>
      <c r="BK165" s="106">
        <f t="shared" si="639"/>
        <v>0</v>
      </c>
      <c r="BL165" s="105">
        <f t="shared" si="639"/>
        <v>0</v>
      </c>
      <c r="BM165" s="106">
        <f>SUM(BM166:BM169)</f>
        <v>0</v>
      </c>
      <c r="BN165" s="106">
        <f t="shared" ref="BN165" si="653">SUM(BN166:BN169)</f>
        <v>0</v>
      </c>
      <c r="BO165" s="106">
        <f>SUM(BO166:BO169)</f>
        <v>0</v>
      </c>
      <c r="BP165" s="106">
        <f t="shared" ref="BP165" si="654">SUM(BP166:BP169)</f>
        <v>11</v>
      </c>
      <c r="BQ165" s="106">
        <f t="shared" si="639"/>
        <v>286403.03999999998</v>
      </c>
      <c r="BR165" s="105">
        <f t="shared" si="639"/>
        <v>0</v>
      </c>
      <c r="BS165" s="106">
        <f>SUM(BS166:BS169)</f>
        <v>0</v>
      </c>
      <c r="BT165" s="106">
        <f t="shared" ref="BT165:BX165" si="655">SUM(BT166:BT169)</f>
        <v>24</v>
      </c>
      <c r="BU165" s="106">
        <f t="shared" si="655"/>
        <v>499903.48800000001</v>
      </c>
      <c r="BV165" s="105">
        <f t="shared" si="655"/>
        <v>61</v>
      </c>
      <c r="BW165" s="106">
        <f t="shared" si="655"/>
        <v>1276952.544</v>
      </c>
      <c r="BX165" s="105">
        <f t="shared" si="655"/>
        <v>0</v>
      </c>
      <c r="BY165" s="106">
        <f>SUM(BY166:BY169)</f>
        <v>0</v>
      </c>
      <c r="BZ165" s="106">
        <f>SUM(BZ166:BZ169)</f>
        <v>17</v>
      </c>
      <c r="CA165" s="106">
        <f>SUM(CA166:CA169)</f>
        <v>354098.304</v>
      </c>
      <c r="CB165" s="106">
        <f t="shared" ref="CB165:CU165" si="656">SUM(CB166:CB169)</f>
        <v>0</v>
      </c>
      <c r="CC165" s="106">
        <f t="shared" si="656"/>
        <v>0</v>
      </c>
      <c r="CD165" s="105">
        <f t="shared" si="656"/>
        <v>66</v>
      </c>
      <c r="CE165" s="106">
        <f t="shared" si="656"/>
        <v>1495660.32</v>
      </c>
      <c r="CF165" s="106">
        <f t="shared" si="656"/>
        <v>7</v>
      </c>
      <c r="CG165" s="106">
        <f t="shared" si="656"/>
        <v>145805.18400000001</v>
      </c>
      <c r="CH165" s="106">
        <f t="shared" si="656"/>
        <v>10</v>
      </c>
      <c r="CI165" s="106">
        <f t="shared" si="656"/>
        <v>208293.12000000002</v>
      </c>
      <c r="CJ165" s="105">
        <f t="shared" si="656"/>
        <v>45</v>
      </c>
      <c r="CK165" s="106">
        <f t="shared" si="656"/>
        <v>937319.03999999992</v>
      </c>
      <c r="CL165" s="106">
        <f t="shared" si="656"/>
        <v>1</v>
      </c>
      <c r="CM165" s="106">
        <f t="shared" si="656"/>
        <v>20829.312000000002</v>
      </c>
      <c r="CN165" s="105">
        <v>1</v>
      </c>
      <c r="CO165" s="106">
        <f t="shared" si="656"/>
        <v>27648.432000000004</v>
      </c>
      <c r="CP165" s="105">
        <f t="shared" si="656"/>
        <v>20</v>
      </c>
      <c r="CQ165" s="106">
        <f t="shared" si="656"/>
        <v>637277.76</v>
      </c>
      <c r="CR165" s="106">
        <f t="shared" si="656"/>
        <v>0</v>
      </c>
      <c r="CS165" s="106">
        <f t="shared" si="656"/>
        <v>0</v>
      </c>
      <c r="CT165" s="106">
        <f t="shared" si="656"/>
        <v>459</v>
      </c>
      <c r="CU165" s="106">
        <f t="shared" si="656"/>
        <v>9735609.4079999998</v>
      </c>
    </row>
    <row r="166" spans="1:99" s="1" customFormat="1" x14ac:dyDescent="0.25">
      <c r="A166" s="35"/>
      <c r="B166" s="35">
        <v>114</v>
      </c>
      <c r="C166" s="79" t="s">
        <v>265</v>
      </c>
      <c r="D166" s="50">
        <v>11480</v>
      </c>
      <c r="E166" s="51">
        <v>1.08</v>
      </c>
      <c r="F166" s="52">
        <v>1</v>
      </c>
      <c r="G166" s="53"/>
      <c r="H166" s="50">
        <v>1.4</v>
      </c>
      <c r="I166" s="50">
        <v>1.68</v>
      </c>
      <c r="J166" s="50">
        <v>2.23</v>
      </c>
      <c r="K166" s="54">
        <v>2.57</v>
      </c>
      <c r="L166" s="55">
        <v>15</v>
      </c>
      <c r="M166" s="56">
        <f>SUM(L166*$D166*$E166*$F166*$H166*$M$11)</f>
        <v>260366.4</v>
      </c>
      <c r="N166" s="57">
        <v>0</v>
      </c>
      <c r="O166" s="56">
        <f t="shared" si="568"/>
        <v>0</v>
      </c>
      <c r="P166" s="57">
        <v>0</v>
      </c>
      <c r="Q166" s="56">
        <f>SUM(P166*$D166*$E166*$F166*$H166*$Q$11)</f>
        <v>0</v>
      </c>
      <c r="R166" s="55">
        <v>0</v>
      </c>
      <c r="S166" s="56">
        <f>SUM(R166*$D166*$E166*$F166*$H166*$S$11)</f>
        <v>0</v>
      </c>
      <c r="T166" s="57">
        <v>0</v>
      </c>
      <c r="U166" s="56">
        <f>SUM(T166*$D166*$E166*$F166*$H166*$U$11)</f>
        <v>0</v>
      </c>
      <c r="V166" s="55"/>
      <c r="W166" s="58">
        <f>SUM(V166*$D166*$E166*$F166*$H166*$W$11)</f>
        <v>0</v>
      </c>
      <c r="X166" s="59"/>
      <c r="Y166" s="56">
        <f t="shared" si="569"/>
        <v>0</v>
      </c>
      <c r="Z166" s="55">
        <v>0</v>
      </c>
      <c r="AA166" s="56">
        <f>SUM(Z166*$D166*$E166*$F166*$H166*$AA$11)</f>
        <v>0</v>
      </c>
      <c r="AB166" s="57">
        <v>0</v>
      </c>
      <c r="AC166" s="56">
        <f>SUM(AB166*$D166*$E166*$F166*$H166*$AC$11)</f>
        <v>0</v>
      </c>
      <c r="AD166" s="57"/>
      <c r="AE166" s="56">
        <f>SUM(AD166*$D166*$E166*$F166*$H166*$AE$11)</f>
        <v>0</v>
      </c>
      <c r="AF166" s="55">
        <v>0</v>
      </c>
      <c r="AG166" s="56">
        <f>AF166*$D166*$E166*$F166*$I166*$AG$11</f>
        <v>0</v>
      </c>
      <c r="AH166" s="60">
        <v>7</v>
      </c>
      <c r="AI166" s="56">
        <f>AH166*$D166*$E166*$F166*$I166*$AI$11</f>
        <v>145805.18400000001</v>
      </c>
      <c r="AJ166" s="61"/>
      <c r="AK166" s="56">
        <f>SUM(AJ166*$D166*$E166*$F166*$H166*$AK$11)</f>
        <v>0</v>
      </c>
      <c r="AL166" s="55"/>
      <c r="AM166" s="58">
        <f>SUM(AL166*$D166*$E166*$F166*$H166*$AM$11)</f>
        <v>0</v>
      </c>
      <c r="AN166" s="57">
        <v>0</v>
      </c>
      <c r="AO166" s="56">
        <f>SUM(AN166*$D166*$E166*$F166*$H166*$AO$11)</f>
        <v>0</v>
      </c>
      <c r="AP166" s="57">
        <v>0</v>
      </c>
      <c r="AQ166" s="56">
        <f>SUM(AP166*$D166*$E166*$F166*$H166*$AQ$11)</f>
        <v>0</v>
      </c>
      <c r="AR166" s="57"/>
      <c r="AS166" s="56">
        <f>SUM(AR166*$D166*$E166*$F166*$H166*$AS$11)</f>
        <v>0</v>
      </c>
      <c r="AT166" s="57"/>
      <c r="AU166" s="56">
        <f>SUM(AT166*$D166*$E166*$F166*$H166*$AU$11)</f>
        <v>0</v>
      </c>
      <c r="AV166" s="57">
        <v>9</v>
      </c>
      <c r="AW166" s="56">
        <f>SUM(AV166*$D166*$E166*$F166*$H166*$AW$11)</f>
        <v>156219.84</v>
      </c>
      <c r="AX166" s="55">
        <v>15</v>
      </c>
      <c r="AY166" s="56">
        <f>SUM(AX166*$D166*$E166*$F166*$H166*$AY$11)</f>
        <v>260366.4</v>
      </c>
      <c r="AZ166" s="57">
        <v>4</v>
      </c>
      <c r="BA166" s="56">
        <f>SUM(AZ166*$D166*$E166*$F166*$H166*$BA$11)</f>
        <v>69431.040000000008</v>
      </c>
      <c r="BB166" s="57">
        <v>50</v>
      </c>
      <c r="BC166" s="56">
        <f>SUM(BB166*$D166*$E166*$F166*$H166*$BC$11)</f>
        <v>867888</v>
      </c>
      <c r="BD166" s="57">
        <v>0</v>
      </c>
      <c r="BE166" s="56">
        <f>SUM(BD166*$D166*$E166*$F166*$H166*$BE$11)</f>
        <v>0</v>
      </c>
      <c r="BF166" s="57"/>
      <c r="BG166" s="56">
        <f>SUM(BF166*$D166*$E166*$F166*$H166*$BG$11)</f>
        <v>0</v>
      </c>
      <c r="BH166" s="57">
        <v>17</v>
      </c>
      <c r="BI166" s="56">
        <f>SUM(BH166*$D166*$E166*$F166*$H166*$BI$11)</f>
        <v>295081.92</v>
      </c>
      <c r="BJ166" s="57">
        <v>0</v>
      </c>
      <c r="BK166" s="56">
        <f>BJ166*$D166*$E166*$F166*$I166*$BK$11</f>
        <v>0</v>
      </c>
      <c r="BL166" s="55">
        <v>0</v>
      </c>
      <c r="BM166" s="56">
        <f>BL166*$D166*$E166*$F166*$I166*$BM$11</f>
        <v>0</v>
      </c>
      <c r="BN166" s="114"/>
      <c r="BO166" s="56">
        <f>BN166*$D166*$E166*$F166*$I166*$BO$11</f>
        <v>0</v>
      </c>
      <c r="BP166" s="57">
        <v>2</v>
      </c>
      <c r="BQ166" s="56">
        <f>BP166*$D166*$E166*$F166*$I166*$BQ$11</f>
        <v>41658.624000000003</v>
      </c>
      <c r="BR166" s="55">
        <v>0</v>
      </c>
      <c r="BS166" s="56">
        <f>BR166*$D166*$E166*$F166*$I166*$BS$11</f>
        <v>0</v>
      </c>
      <c r="BT166" s="60">
        <v>24</v>
      </c>
      <c r="BU166" s="56">
        <f>BT166*$D166*$E166*$F166*$I166*$BU$11</f>
        <v>499903.48800000001</v>
      </c>
      <c r="BV166" s="55">
        <v>60</v>
      </c>
      <c r="BW166" s="56">
        <f>BV166*$D166*$E166*$F166*$I166*$BW$11</f>
        <v>1249758.72</v>
      </c>
      <c r="BX166" s="60"/>
      <c r="BY166" s="56">
        <f>BX166*$D166*$E166*$F166*$I166*$BY$11</f>
        <v>0</v>
      </c>
      <c r="BZ166" s="63">
        <v>17</v>
      </c>
      <c r="CA166" s="56">
        <f>BZ166*$D166*$E166*$F166*$I166*$CA$11</f>
        <v>354098.304</v>
      </c>
      <c r="CB166" s="57"/>
      <c r="CC166" s="56">
        <f>CB166*$D166*$E166*$F166*$I166*$CC$11</f>
        <v>0</v>
      </c>
      <c r="CD166" s="55">
        <v>47</v>
      </c>
      <c r="CE166" s="56">
        <f>CD166*$D166*$E166*$F166*$I166*$CE$11</f>
        <v>978977.66399999999</v>
      </c>
      <c r="CF166" s="63">
        <v>7</v>
      </c>
      <c r="CG166" s="56">
        <f>CF166*$D166*$E166*$F166*$I166*$CG$11</f>
        <v>145805.18400000001</v>
      </c>
      <c r="CH166" s="63">
        <v>10</v>
      </c>
      <c r="CI166" s="56">
        <f>CH166*$D166*$E166*$F166*$I166*$CI$11</f>
        <v>208293.12000000002</v>
      </c>
      <c r="CJ166" s="55">
        <v>45</v>
      </c>
      <c r="CK166" s="56">
        <f>CJ166*$D166*$E166*$F166*$I166*$CK$11</f>
        <v>937319.03999999992</v>
      </c>
      <c r="CL166" s="57">
        <v>1</v>
      </c>
      <c r="CM166" s="56">
        <f>CL166*$D166*$E166*$F166*$I166*$CM$11</f>
        <v>20829.312000000002</v>
      </c>
      <c r="CN166" s="60">
        <v>1</v>
      </c>
      <c r="CO166" s="56">
        <f>CN166*$D166*$E166*$F166*$J166*$CO$11</f>
        <v>27648.432000000004</v>
      </c>
      <c r="CP166" s="60">
        <v>20</v>
      </c>
      <c r="CQ166" s="56">
        <f>CP166*$D166*$E166*$F166*$K166*$CQ$11</f>
        <v>637277.76</v>
      </c>
      <c r="CR166" s="56"/>
      <c r="CS166" s="56">
        <f>CR166*D166*E166*F166</f>
        <v>0</v>
      </c>
      <c r="CT166" s="64">
        <f t="shared" ref="CT166:CU169" si="657">SUM(N166+L166+X166+P166+R166+Z166+V166+T166+AB166+AF166+AD166+AH166+AJ166+AN166+BJ166+BP166+AL166+AX166+AZ166+CB166+CD166+BZ166+CF166+CH166+BT166+BV166+AP166+AR166+AT166+AV166+BL166+BN166+BR166+BB166+BD166+BF166+BH166+BX166+CJ166+CL166+CN166+CP166+CR166)</f>
        <v>351</v>
      </c>
      <c r="CU166" s="64">
        <f t="shared" si="657"/>
        <v>7156728.4319999991</v>
      </c>
    </row>
    <row r="167" spans="1:99" s="1" customFormat="1" ht="105" x14ac:dyDescent="0.25">
      <c r="A167" s="35"/>
      <c r="B167" s="35">
        <v>115</v>
      </c>
      <c r="C167" s="79" t="s">
        <v>266</v>
      </c>
      <c r="D167" s="50">
        <v>11480</v>
      </c>
      <c r="E167" s="51">
        <v>1.41</v>
      </c>
      <c r="F167" s="52">
        <v>1</v>
      </c>
      <c r="G167" s="53"/>
      <c r="H167" s="50">
        <v>1.4</v>
      </c>
      <c r="I167" s="50">
        <v>1.68</v>
      </c>
      <c r="J167" s="50">
        <v>2.23</v>
      </c>
      <c r="K167" s="54">
        <v>2.57</v>
      </c>
      <c r="L167" s="55">
        <v>79</v>
      </c>
      <c r="M167" s="56">
        <f>SUM(L167*$D167*$E167*$F167*$H167*$M$11)</f>
        <v>1790260.0799999998</v>
      </c>
      <c r="N167" s="57">
        <v>0</v>
      </c>
      <c r="O167" s="56">
        <f t="shared" si="568"/>
        <v>0</v>
      </c>
      <c r="P167" s="57">
        <v>0</v>
      </c>
      <c r="Q167" s="56">
        <f>SUM(P167*$D167*$E167*$F167*$H167*$Q$11)</f>
        <v>0</v>
      </c>
      <c r="R167" s="55">
        <v>0</v>
      </c>
      <c r="S167" s="56">
        <f>SUM(R167*$D167*$E167*$F167*$H167*$S$11)</f>
        <v>0</v>
      </c>
      <c r="T167" s="57"/>
      <c r="U167" s="56">
        <f>SUM(T167*$D167*$E167*$F167*$H167*$U$11)</f>
        <v>0</v>
      </c>
      <c r="V167" s="55"/>
      <c r="W167" s="58">
        <f>SUM(V167*$D167*$E167*$F167*$H167*$W$11)</f>
        <v>0</v>
      </c>
      <c r="X167" s="59"/>
      <c r="Y167" s="56">
        <f t="shared" si="569"/>
        <v>0</v>
      </c>
      <c r="Z167" s="55"/>
      <c r="AA167" s="56">
        <f>SUM(Z167*$D167*$E167*$F167*$H167*$AA$11)</f>
        <v>0</v>
      </c>
      <c r="AB167" s="57">
        <v>0</v>
      </c>
      <c r="AC167" s="56">
        <f>SUM(AB167*$D167*$E167*$F167*$H167*$AC$11)</f>
        <v>0</v>
      </c>
      <c r="AD167" s="57"/>
      <c r="AE167" s="56">
        <f>SUM(AD167*$D167*$E167*$F167*$H167*$AE$11)</f>
        <v>0</v>
      </c>
      <c r="AF167" s="55">
        <v>0</v>
      </c>
      <c r="AG167" s="56">
        <f>AF167*$D167*$E167*$F167*$I167*$AG$11</f>
        <v>0</v>
      </c>
      <c r="AH167" s="55"/>
      <c r="AI167" s="56">
        <f>AH167*$D167*$E167*$F167*$I167*$AI$11</f>
        <v>0</v>
      </c>
      <c r="AJ167" s="61"/>
      <c r="AK167" s="56">
        <f>SUM(AJ167*$D167*$E167*$F167*$H167*$AK$11)</f>
        <v>0</v>
      </c>
      <c r="AL167" s="55"/>
      <c r="AM167" s="58">
        <f>SUM(AL167*$D167*$E167*$F167*$H167*$AM$11)</f>
        <v>0</v>
      </c>
      <c r="AN167" s="57">
        <v>0</v>
      </c>
      <c r="AO167" s="56">
        <f>SUM(AN167*$D167*$E167*$F167*$H167*$AO$11)</f>
        <v>0</v>
      </c>
      <c r="AP167" s="57">
        <v>0</v>
      </c>
      <c r="AQ167" s="56">
        <f>SUM(AP167*$D167*$E167*$F167*$H167*$AQ$11)</f>
        <v>0</v>
      </c>
      <c r="AR167" s="57"/>
      <c r="AS167" s="56">
        <f>SUM(AR167*$D167*$E167*$F167*$H167*$AS$11)</f>
        <v>0</v>
      </c>
      <c r="AT167" s="57"/>
      <c r="AU167" s="56">
        <f>SUM(AT167*$D167*$E167*$F167*$H167*$AU$11)</f>
        <v>0</v>
      </c>
      <c r="AV167" s="57"/>
      <c r="AW167" s="56">
        <f>SUM(AV167*$D167*$E167*$F167*$H167*$AW$11)</f>
        <v>0</v>
      </c>
      <c r="AX167" s="55">
        <v>0</v>
      </c>
      <c r="AY167" s="56">
        <f>SUM(AX167*$D167*$E167*$F167*$H167*$AY$11)</f>
        <v>0</v>
      </c>
      <c r="AZ167" s="57">
        <v>0</v>
      </c>
      <c r="BA167" s="56">
        <f>SUM(AZ167*$D167*$E167*$F167*$H167*$BA$11)</f>
        <v>0</v>
      </c>
      <c r="BB167" s="57">
        <v>0</v>
      </c>
      <c r="BC167" s="56">
        <f>SUM(BB167*$D167*$E167*$F167*$H167*$BC$11)</f>
        <v>0</v>
      </c>
      <c r="BD167" s="57">
        <v>0</v>
      </c>
      <c r="BE167" s="56">
        <f>SUM(BD167*$D167*$E167*$F167*$H167*$BE$11)</f>
        <v>0</v>
      </c>
      <c r="BF167" s="57">
        <v>0</v>
      </c>
      <c r="BG167" s="56">
        <f>SUM(BF167*$D167*$E167*$F167*$H167*$BG$11)</f>
        <v>0</v>
      </c>
      <c r="BH167" s="57"/>
      <c r="BI167" s="56">
        <f>SUM(BH167*$D167*$E167*$F167*$H167*$BI$11)</f>
        <v>0</v>
      </c>
      <c r="BJ167" s="57">
        <v>0</v>
      </c>
      <c r="BK167" s="56">
        <f>BJ167*$D167*$E167*$F167*$I167*$BK$11</f>
        <v>0</v>
      </c>
      <c r="BL167" s="60"/>
      <c r="BM167" s="56">
        <f>BL167*$D167*$E167*$F167*$I167*$BM$11</f>
        <v>0</v>
      </c>
      <c r="BN167" s="114"/>
      <c r="BO167" s="56">
        <f>BN167*$D167*$E167*$F167*$I167*$BO$11</f>
        <v>0</v>
      </c>
      <c r="BP167" s="63">
        <v>9</v>
      </c>
      <c r="BQ167" s="56">
        <f>BP167*$D167*$E167*$F167*$I167*$BQ$11</f>
        <v>244744.41599999997</v>
      </c>
      <c r="BR167" s="55"/>
      <c r="BS167" s="56">
        <f>BR167*$D167*$E167*$F167*$I167*$BS$11</f>
        <v>0</v>
      </c>
      <c r="BT167" s="55">
        <v>0</v>
      </c>
      <c r="BU167" s="56">
        <f>BT167*$D167*$E167*$F167*$I167*$BU$11</f>
        <v>0</v>
      </c>
      <c r="BV167" s="55">
        <v>1</v>
      </c>
      <c r="BW167" s="56">
        <f>BV167*$D167*$E167*$F167*$I167*$BW$11</f>
        <v>27193.823999999997</v>
      </c>
      <c r="BX167" s="55"/>
      <c r="BY167" s="56">
        <f>BX167*$D167*$E167*$F167*$I167*$BY$11</f>
        <v>0</v>
      </c>
      <c r="BZ167" s="57">
        <v>0</v>
      </c>
      <c r="CA167" s="56">
        <f>BZ167*$D167*$E167*$F167*$I167*$CA$11</f>
        <v>0</v>
      </c>
      <c r="CB167" s="57"/>
      <c r="CC167" s="56">
        <f>CB167*$D167*$E167*$F167*$I167*$CC$11</f>
        <v>0</v>
      </c>
      <c r="CD167" s="55">
        <v>19</v>
      </c>
      <c r="CE167" s="56">
        <f>CD167*$D167*$E167*$F167*$I167*$CE$11</f>
        <v>516682.65600000002</v>
      </c>
      <c r="CF167" s="57"/>
      <c r="CG167" s="56">
        <f>CF167*$D167*$E167*$F167*$I167*$CG$11</f>
        <v>0</v>
      </c>
      <c r="CH167" s="57"/>
      <c r="CI167" s="56">
        <f>CH167*$D167*$E167*$F167*$I167*$CI$11</f>
        <v>0</v>
      </c>
      <c r="CJ167" s="55"/>
      <c r="CK167" s="56">
        <f>CJ167*$D167*$E167*$F167*$I167*$CK$11</f>
        <v>0</v>
      </c>
      <c r="CL167" s="57">
        <v>0</v>
      </c>
      <c r="CM167" s="56">
        <f>CL167*$D167*$E167*$F167*$I167*$CM$11</f>
        <v>0</v>
      </c>
      <c r="CN167" s="55">
        <v>0</v>
      </c>
      <c r="CO167" s="56">
        <f>CN167*$D167*$E167*$F167*$J167*$CO$11</f>
        <v>0</v>
      </c>
      <c r="CP167" s="55"/>
      <c r="CQ167" s="56">
        <f>CP167*$D167*$E167*$F167*$K167*$CQ$11</f>
        <v>0</v>
      </c>
      <c r="CR167" s="56"/>
      <c r="CS167" s="56">
        <f>CR167*D167*E167*F167</f>
        <v>0</v>
      </c>
      <c r="CT167" s="64">
        <f t="shared" si="657"/>
        <v>108</v>
      </c>
      <c r="CU167" s="64">
        <f t="shared" si="657"/>
        <v>2578880.9759999998</v>
      </c>
    </row>
    <row r="168" spans="1:99" s="1" customFormat="1" x14ac:dyDescent="0.25">
      <c r="A168" s="35"/>
      <c r="B168" s="35">
        <v>116</v>
      </c>
      <c r="C168" s="79" t="s">
        <v>267</v>
      </c>
      <c r="D168" s="50">
        <v>11480</v>
      </c>
      <c r="E168" s="51">
        <v>2.58</v>
      </c>
      <c r="F168" s="52">
        <v>1</v>
      </c>
      <c r="G168" s="53"/>
      <c r="H168" s="50">
        <v>1.4</v>
      </c>
      <c r="I168" s="50">
        <v>1.68</v>
      </c>
      <c r="J168" s="50">
        <v>2.23</v>
      </c>
      <c r="K168" s="54">
        <v>2.57</v>
      </c>
      <c r="L168" s="95"/>
      <c r="M168" s="56">
        <f>SUM(L168*$D168*$E168*$F168*$H168*$M$11)</f>
        <v>0</v>
      </c>
      <c r="N168" s="96"/>
      <c r="O168" s="56">
        <f t="shared" si="568"/>
        <v>0</v>
      </c>
      <c r="P168" s="96"/>
      <c r="Q168" s="56">
        <f>SUM(P168*$D168*$E168*$F168*$H168*$Q$11)</f>
        <v>0</v>
      </c>
      <c r="R168" s="95"/>
      <c r="S168" s="56">
        <f>SUM(R168*$D168*$E168*$F168*$H168*$S$11)</f>
        <v>0</v>
      </c>
      <c r="T168" s="96"/>
      <c r="U168" s="56">
        <f>SUM(T168*$D168*$E168*$F168*$H168*$U$11)</f>
        <v>0</v>
      </c>
      <c r="V168" s="55"/>
      <c r="W168" s="58">
        <f>SUM(V168*$D168*$E168*$F168*$H168*$W$11)</f>
        <v>0</v>
      </c>
      <c r="X168" s="59"/>
      <c r="Y168" s="56">
        <f t="shared" si="569"/>
        <v>0</v>
      </c>
      <c r="Z168" s="95"/>
      <c r="AA168" s="56">
        <f>SUM(Z168*$D168*$E168*$F168*$H168*$AA$11)</f>
        <v>0</v>
      </c>
      <c r="AB168" s="96"/>
      <c r="AC168" s="56">
        <f>SUM(AB168*$D168*$E168*$F168*$H168*$AC$11)</f>
        <v>0</v>
      </c>
      <c r="AD168" s="96"/>
      <c r="AE168" s="56">
        <f>SUM(AD168*$D168*$E168*$F168*$H168*$AE$11)</f>
        <v>0</v>
      </c>
      <c r="AF168" s="95"/>
      <c r="AG168" s="56">
        <f>AF168*$D168*$E168*$F168*$I168*$AG$11</f>
        <v>0</v>
      </c>
      <c r="AH168" s="95"/>
      <c r="AI168" s="56">
        <f>AH168*$D168*$E168*$F168*$I168*$AI$11</f>
        <v>0</v>
      </c>
      <c r="AJ168" s="61"/>
      <c r="AK168" s="56">
        <f>SUM(AJ168*$D168*$E168*$F168*$H168*$AK$11)</f>
        <v>0</v>
      </c>
      <c r="AL168" s="95"/>
      <c r="AM168" s="58">
        <f>SUM(AL168*$D168*$E168*$F168*$H168*$AM$11)</f>
        <v>0</v>
      </c>
      <c r="AN168" s="96"/>
      <c r="AO168" s="56">
        <f>SUM(AN168*$D168*$E168*$F168*$H168*$AO$11)</f>
        <v>0</v>
      </c>
      <c r="AP168" s="96"/>
      <c r="AQ168" s="56">
        <f>SUM(AP168*$D168*$E168*$F168*$H168*$AQ$11)</f>
        <v>0</v>
      </c>
      <c r="AR168" s="96"/>
      <c r="AS168" s="56">
        <f>SUM(AR168*$D168*$E168*$F168*$H168*$AS$11)</f>
        <v>0</v>
      </c>
      <c r="AT168" s="96"/>
      <c r="AU168" s="56">
        <f>SUM(AT168*$D168*$E168*$F168*$H168*$AU$11)</f>
        <v>0</v>
      </c>
      <c r="AV168" s="57"/>
      <c r="AW168" s="56">
        <f>SUM(AV168*$D168*$E168*$F168*$H168*$AW$11)</f>
        <v>0</v>
      </c>
      <c r="AX168" s="95"/>
      <c r="AY168" s="56">
        <f>SUM(AX168*$D168*$E168*$F168*$H168*$AY$11)</f>
        <v>0</v>
      </c>
      <c r="AZ168" s="96"/>
      <c r="BA168" s="56">
        <f>SUM(AZ168*$D168*$E168*$F168*$H168*$BA$11)</f>
        <v>0</v>
      </c>
      <c r="BB168" s="96"/>
      <c r="BC168" s="56">
        <f>SUM(BB168*$D168*$E168*$F168*$H168*$BC$11)</f>
        <v>0</v>
      </c>
      <c r="BD168" s="96"/>
      <c r="BE168" s="56">
        <f>SUM(BD168*$D168*$E168*$F168*$H168*$BE$11)</f>
        <v>0</v>
      </c>
      <c r="BF168" s="96"/>
      <c r="BG168" s="56">
        <f>SUM(BF168*$D168*$E168*$F168*$H168*$BG$11)</f>
        <v>0</v>
      </c>
      <c r="BH168" s="57"/>
      <c r="BI168" s="56">
        <f>SUM(BH168*$D168*$E168*$F168*$H168*$BI$11)</f>
        <v>0</v>
      </c>
      <c r="BJ168" s="96"/>
      <c r="BK168" s="56">
        <f>BJ168*$D168*$E168*$F168*$I168*$BK$11</f>
        <v>0</v>
      </c>
      <c r="BL168" s="95"/>
      <c r="BM168" s="56">
        <f>BL168*$D168*$E168*$F168*$I168*$BM$11</f>
        <v>0</v>
      </c>
      <c r="BN168" s="115"/>
      <c r="BO168" s="56">
        <f>BN168*$D168*$E168*$F168*$I168*$BO$11</f>
        <v>0</v>
      </c>
      <c r="BP168" s="96"/>
      <c r="BQ168" s="56">
        <f>BP168*$D168*$E168*$F168*$I168*$BQ$11</f>
        <v>0</v>
      </c>
      <c r="BR168" s="95"/>
      <c r="BS168" s="56">
        <f>BR168*$D168*$E168*$F168*$I168*$BS$11</f>
        <v>0</v>
      </c>
      <c r="BT168" s="95"/>
      <c r="BU168" s="56">
        <f>BT168*$D168*$E168*$F168*$I168*$BU$11</f>
        <v>0</v>
      </c>
      <c r="BV168" s="95"/>
      <c r="BW168" s="56">
        <f>BV168*$D168*$E168*$F168*$I168*$BW$11</f>
        <v>0</v>
      </c>
      <c r="BX168" s="95"/>
      <c r="BY168" s="56">
        <f>BX168*$D168*$E168*$F168*$I168*$BY$11</f>
        <v>0</v>
      </c>
      <c r="BZ168" s="96"/>
      <c r="CA168" s="56">
        <f>BZ168*$D168*$E168*$F168*$I168*$CA$11</f>
        <v>0</v>
      </c>
      <c r="CB168" s="96"/>
      <c r="CC168" s="56">
        <f>CB168*$D168*$E168*$F168*$I168*$CC$11</f>
        <v>0</v>
      </c>
      <c r="CD168" s="95"/>
      <c r="CE168" s="56">
        <f>CD168*$D168*$E168*$F168*$I168*$CE$11</f>
        <v>0</v>
      </c>
      <c r="CF168" s="96"/>
      <c r="CG168" s="56">
        <f>CF168*$D168*$E168*$F168*$I168*$CG$11</f>
        <v>0</v>
      </c>
      <c r="CH168" s="57"/>
      <c r="CI168" s="56">
        <f>CH168*$D168*$E168*$F168*$I168*$CI$11</f>
        <v>0</v>
      </c>
      <c r="CJ168" s="55"/>
      <c r="CK168" s="56">
        <f>CJ168*$D168*$E168*$F168*$I168*$CK$11</f>
        <v>0</v>
      </c>
      <c r="CL168" s="96"/>
      <c r="CM168" s="56">
        <f>CL168*$D168*$E168*$F168*$I168*$CM$11</f>
        <v>0</v>
      </c>
      <c r="CN168" s="95"/>
      <c r="CO168" s="56">
        <f>CN168*$D168*$E168*$F168*$J168*$CO$11</f>
        <v>0</v>
      </c>
      <c r="CP168" s="95"/>
      <c r="CQ168" s="56">
        <f>CP168*$D168*$E168*$F168*$K168*$CQ$11</f>
        <v>0</v>
      </c>
      <c r="CR168" s="56"/>
      <c r="CS168" s="56">
        <f>CR168*D168*E168*F168</f>
        <v>0</v>
      </c>
      <c r="CT168" s="64">
        <f t="shared" si="657"/>
        <v>0</v>
      </c>
      <c r="CU168" s="64">
        <f t="shared" si="657"/>
        <v>0</v>
      </c>
    </row>
    <row r="169" spans="1:99" s="1" customFormat="1" ht="45" x14ac:dyDescent="0.25">
      <c r="A169" s="35"/>
      <c r="B169" s="35">
        <v>117</v>
      </c>
      <c r="C169" s="79" t="s">
        <v>268</v>
      </c>
      <c r="D169" s="50">
        <v>11480</v>
      </c>
      <c r="E169" s="102">
        <v>12.27</v>
      </c>
      <c r="F169" s="52">
        <v>1</v>
      </c>
      <c r="G169" s="53"/>
      <c r="H169" s="50">
        <v>1.4</v>
      </c>
      <c r="I169" s="50">
        <v>1.68</v>
      </c>
      <c r="J169" s="50">
        <v>2.23</v>
      </c>
      <c r="K169" s="54">
        <v>2.57</v>
      </c>
      <c r="L169" s="95"/>
      <c r="M169" s="56">
        <f>SUM(L169*$D169*$E169*$F169*$H169*$M$11)</f>
        <v>0</v>
      </c>
      <c r="N169" s="96"/>
      <c r="O169" s="56">
        <f t="shared" si="568"/>
        <v>0</v>
      </c>
      <c r="P169" s="96"/>
      <c r="Q169" s="56">
        <f>SUM(P169*$D169*$E169*$F169*$H169*$Q$11)</f>
        <v>0</v>
      </c>
      <c r="R169" s="95"/>
      <c r="S169" s="56">
        <f>SUM(R169*$D169*$E169*$F169*$H169*$S$11)</f>
        <v>0</v>
      </c>
      <c r="T169" s="96"/>
      <c r="U169" s="56">
        <f>SUM(T169*$D169*$E169*$F169*$H169*$U$11)</f>
        <v>0</v>
      </c>
      <c r="V169" s="55"/>
      <c r="W169" s="58">
        <f>SUM(V169*$D169*$E169*$F169*$H169*$W$11)</f>
        <v>0</v>
      </c>
      <c r="X169" s="59"/>
      <c r="Y169" s="56">
        <f t="shared" si="569"/>
        <v>0</v>
      </c>
      <c r="Z169" s="95"/>
      <c r="AA169" s="56">
        <f>SUM(Z169*$D169*$E169*$F169*$H169*$AA$11)</f>
        <v>0</v>
      </c>
      <c r="AB169" s="96"/>
      <c r="AC169" s="56">
        <f>SUM(AB169*$D169*$E169*$F169*$H169*$AC$11)</f>
        <v>0</v>
      </c>
      <c r="AD169" s="96"/>
      <c r="AE169" s="56">
        <f>SUM(AD169*$D169*$E169*$F169*$H169*$AE$11)</f>
        <v>0</v>
      </c>
      <c r="AF169" s="95"/>
      <c r="AG169" s="56">
        <f>AF169*$D169*$E169*$F169*$I169*$AG$11</f>
        <v>0</v>
      </c>
      <c r="AH169" s="95"/>
      <c r="AI169" s="56">
        <f>AH169*$D169*$E169*$F169*$I169*$AI$11</f>
        <v>0</v>
      </c>
      <c r="AJ169" s="61"/>
      <c r="AK169" s="56">
        <f>SUM(AJ169*$D169*$E169*$F169*$H169*$AK$11)</f>
        <v>0</v>
      </c>
      <c r="AL169" s="95"/>
      <c r="AM169" s="58">
        <f>SUM(AL169*$D169*$E169*$F169*$H169*$AM$11)</f>
        <v>0</v>
      </c>
      <c r="AN169" s="96"/>
      <c r="AO169" s="56">
        <f>SUM(AN169*$D169*$E169*$F169*$H169*$AO$11)</f>
        <v>0</v>
      </c>
      <c r="AP169" s="96"/>
      <c r="AQ169" s="56">
        <f>SUM(AP169*$D169*$E169*$F169*$H169*$AQ$11)</f>
        <v>0</v>
      </c>
      <c r="AR169" s="96"/>
      <c r="AS169" s="56">
        <f>SUM(AR169*$D169*$E169*$F169*$H169*$AS$11)</f>
        <v>0</v>
      </c>
      <c r="AT169" s="96"/>
      <c r="AU169" s="56">
        <f>SUM(AT169*$D169*$E169*$F169*$H169*$AU$11)</f>
        <v>0</v>
      </c>
      <c r="AV169" s="96"/>
      <c r="AW169" s="56">
        <f>SUM(AV169*$D169*$E169*$F169*$H169*$AW$11)</f>
        <v>0</v>
      </c>
      <c r="AX169" s="95"/>
      <c r="AY169" s="56">
        <f>SUM(AX169*$D169*$E169*$F169*$H169*$AY$11)</f>
        <v>0</v>
      </c>
      <c r="AZ169" s="96"/>
      <c r="BA169" s="56">
        <f>SUM(AZ169*$D169*$E169*$F169*$H169*$BA$11)</f>
        <v>0</v>
      </c>
      <c r="BB169" s="96"/>
      <c r="BC169" s="56">
        <f>SUM(BB169*$D169*$E169*$F169*$H169*$BC$11)</f>
        <v>0</v>
      </c>
      <c r="BD169" s="96"/>
      <c r="BE169" s="56">
        <f>SUM(BD169*$D169*$E169*$F169*$H169*$BE$11)</f>
        <v>0</v>
      </c>
      <c r="BF169" s="96"/>
      <c r="BG169" s="56">
        <f>SUM(BF169*$D169*$E169*$F169*$H169*$BG$11)</f>
        <v>0</v>
      </c>
      <c r="BH169" s="96"/>
      <c r="BI169" s="56">
        <f>SUM(BH169*$D169*$E169*$F169*$H169*$BI$11)</f>
        <v>0</v>
      </c>
      <c r="BJ169" s="96"/>
      <c r="BK169" s="56">
        <f>BJ169*$D169*$E169*$F169*$I169*$BK$11</f>
        <v>0</v>
      </c>
      <c r="BL169" s="95"/>
      <c r="BM169" s="56">
        <f>BL169*$D169*$E169*$F169*$I169*$BM$11</f>
        <v>0</v>
      </c>
      <c r="BN169" s="115"/>
      <c r="BO169" s="56">
        <f>BN169*$D169*$E169*$F169*$I169*$BO$11</f>
        <v>0</v>
      </c>
      <c r="BP169" s="96"/>
      <c r="BQ169" s="56">
        <f>BP169*$D169*$E169*$F169*$I169*$BQ$11</f>
        <v>0</v>
      </c>
      <c r="BR169" s="95"/>
      <c r="BS169" s="56">
        <f>BR169*$D169*$E169*$F169*$I169*$BS$11</f>
        <v>0</v>
      </c>
      <c r="BT169" s="95"/>
      <c r="BU169" s="56">
        <f>BT169*$D169*$E169*$F169*$I169*$BU$11</f>
        <v>0</v>
      </c>
      <c r="BV169" s="95"/>
      <c r="BW169" s="56">
        <f>BV169*$D169*$E169*$F169*$I169*$BW$11</f>
        <v>0</v>
      </c>
      <c r="BX169" s="95"/>
      <c r="BY169" s="56">
        <f>BX169*$D169*$E169*$F169*$I169*$BY$11</f>
        <v>0</v>
      </c>
      <c r="BZ169" s="96"/>
      <c r="CA169" s="56">
        <f>BZ169*$D169*$E169*$F169*$I169*$CA$11</f>
        <v>0</v>
      </c>
      <c r="CB169" s="96"/>
      <c r="CC169" s="56">
        <f>CB169*$D169*$E169*$F169*$I169*$CC$11</f>
        <v>0</v>
      </c>
      <c r="CD169" s="95"/>
      <c r="CE169" s="56">
        <f>CD169*$D169*$E169*$F169*$I169*$CE$11</f>
        <v>0</v>
      </c>
      <c r="CF169" s="96"/>
      <c r="CG169" s="56">
        <f>CF169*$D169*$E169*$F169*$I169*$CG$11</f>
        <v>0</v>
      </c>
      <c r="CH169" s="96"/>
      <c r="CI169" s="56">
        <f>CH169*$D169*$E169*$F169*$I169*$CI$11</f>
        <v>0</v>
      </c>
      <c r="CJ169" s="95"/>
      <c r="CK169" s="56">
        <f>CJ169*$D169*$E169*$F169*$I169*$CK$11</f>
        <v>0</v>
      </c>
      <c r="CL169" s="96"/>
      <c r="CM169" s="56">
        <f>CL169*$D169*$E169*$F169*$I169*$CM$11</f>
        <v>0</v>
      </c>
      <c r="CN169" s="95"/>
      <c r="CO169" s="56">
        <f>CN169*$D169*$E169*$F169*$J169*$CO$11</f>
        <v>0</v>
      </c>
      <c r="CP169" s="95"/>
      <c r="CQ169" s="56">
        <f>CP169*$D169*$E169*$F169*$K169*$CQ$11</f>
        <v>0</v>
      </c>
      <c r="CR169" s="56"/>
      <c r="CS169" s="56">
        <f>CR169*D169*E169*F169</f>
        <v>0</v>
      </c>
      <c r="CT169" s="64">
        <f t="shared" si="657"/>
        <v>0</v>
      </c>
      <c r="CU169" s="64">
        <f t="shared" si="657"/>
        <v>0</v>
      </c>
    </row>
    <row r="170" spans="1:99" s="46" customFormat="1" x14ac:dyDescent="0.25">
      <c r="A170" s="36">
        <v>36</v>
      </c>
      <c r="B170" s="36"/>
      <c r="C170" s="37" t="s">
        <v>269</v>
      </c>
      <c r="D170" s="50">
        <v>11480</v>
      </c>
      <c r="E170" s="108"/>
      <c r="F170" s="39">
        <v>1</v>
      </c>
      <c r="G170" s="88"/>
      <c r="H170" s="104">
        <v>1.4</v>
      </c>
      <c r="I170" s="104">
        <v>1.68</v>
      </c>
      <c r="J170" s="104">
        <v>2.23</v>
      </c>
      <c r="K170" s="99">
        <v>2.57</v>
      </c>
      <c r="L170" s="105">
        <f>SUM(L171:L175)</f>
        <v>95</v>
      </c>
      <c r="M170" s="106">
        <f>SUM(M171:M175)</f>
        <v>14871421.6</v>
      </c>
      <c r="N170" s="106">
        <f>SUM(N171:N175)</f>
        <v>0</v>
      </c>
      <c r="O170" s="106">
        <f t="shared" ref="O170:CI170" si="658">SUM(O171:O175)</f>
        <v>0</v>
      </c>
      <c r="P170" s="106">
        <f t="shared" si="658"/>
        <v>0</v>
      </c>
      <c r="Q170" s="106">
        <f t="shared" si="658"/>
        <v>0</v>
      </c>
      <c r="R170" s="105">
        <f t="shared" si="658"/>
        <v>0</v>
      </c>
      <c r="S170" s="106">
        <f t="shared" si="658"/>
        <v>0</v>
      </c>
      <c r="T170" s="106">
        <f t="shared" si="658"/>
        <v>0</v>
      </c>
      <c r="U170" s="106">
        <f t="shared" si="658"/>
        <v>0</v>
      </c>
      <c r="V170" s="105">
        <f t="shared" si="658"/>
        <v>0</v>
      </c>
      <c r="W170" s="105">
        <f t="shared" si="658"/>
        <v>0</v>
      </c>
      <c r="X170" s="106">
        <f t="shared" si="658"/>
        <v>0</v>
      </c>
      <c r="Y170" s="106">
        <f t="shared" si="658"/>
        <v>0</v>
      </c>
      <c r="Z170" s="105">
        <f t="shared" si="658"/>
        <v>0</v>
      </c>
      <c r="AA170" s="106">
        <f t="shared" si="658"/>
        <v>0</v>
      </c>
      <c r="AB170" s="106">
        <f t="shared" si="658"/>
        <v>0</v>
      </c>
      <c r="AC170" s="106">
        <f t="shared" si="658"/>
        <v>0</v>
      </c>
      <c r="AD170" s="106">
        <f>SUM(AD171:AD175)</f>
        <v>3</v>
      </c>
      <c r="AE170" s="106">
        <f>SUM(AE171:AE175)</f>
        <v>27000.959999999999</v>
      </c>
      <c r="AF170" s="105">
        <f t="shared" ref="AF170" si="659">SUM(AF171:AF175)</f>
        <v>0</v>
      </c>
      <c r="AG170" s="106">
        <f t="shared" si="658"/>
        <v>0</v>
      </c>
      <c r="AH170" s="105">
        <f t="shared" si="658"/>
        <v>0</v>
      </c>
      <c r="AI170" s="106">
        <f t="shared" si="658"/>
        <v>0</v>
      </c>
      <c r="AJ170" s="105">
        <v>0</v>
      </c>
      <c r="AK170" s="106">
        <f t="shared" si="658"/>
        <v>0</v>
      </c>
      <c r="AL170" s="105">
        <f>SUM(AL171:AL175)</f>
        <v>0</v>
      </c>
      <c r="AM170" s="105">
        <f>SUM(AM171:AM175)</f>
        <v>0</v>
      </c>
      <c r="AN170" s="106">
        <f t="shared" si="658"/>
        <v>0</v>
      </c>
      <c r="AO170" s="106">
        <f t="shared" si="658"/>
        <v>0</v>
      </c>
      <c r="AP170" s="106">
        <f t="shared" si="658"/>
        <v>0</v>
      </c>
      <c r="AQ170" s="106">
        <f t="shared" si="658"/>
        <v>0</v>
      </c>
      <c r="AR170" s="106">
        <f t="shared" si="658"/>
        <v>110</v>
      </c>
      <c r="AS170" s="106">
        <f t="shared" si="658"/>
        <v>17219540.800000001</v>
      </c>
      <c r="AT170" s="106">
        <f t="shared" si="658"/>
        <v>0</v>
      </c>
      <c r="AU170" s="106">
        <f t="shared" si="658"/>
        <v>0</v>
      </c>
      <c r="AV170" s="106">
        <f t="shared" si="658"/>
        <v>0</v>
      </c>
      <c r="AW170" s="106">
        <f t="shared" si="658"/>
        <v>0</v>
      </c>
      <c r="AX170" s="105">
        <f t="shared" si="658"/>
        <v>0</v>
      </c>
      <c r="AY170" s="106">
        <f t="shared" si="658"/>
        <v>0</v>
      </c>
      <c r="AZ170" s="106">
        <f t="shared" si="658"/>
        <v>0</v>
      </c>
      <c r="BA170" s="106">
        <f t="shared" si="658"/>
        <v>0</v>
      </c>
      <c r="BB170" s="106">
        <f t="shared" si="658"/>
        <v>0</v>
      </c>
      <c r="BC170" s="106">
        <f t="shared" si="658"/>
        <v>0</v>
      </c>
      <c r="BD170" s="106">
        <f t="shared" si="658"/>
        <v>0</v>
      </c>
      <c r="BE170" s="106">
        <f t="shared" si="658"/>
        <v>0</v>
      </c>
      <c r="BF170" s="106">
        <f t="shared" si="658"/>
        <v>0</v>
      </c>
      <c r="BG170" s="106">
        <f t="shared" si="658"/>
        <v>0</v>
      </c>
      <c r="BH170" s="106">
        <f t="shared" si="658"/>
        <v>0</v>
      </c>
      <c r="BI170" s="106">
        <f t="shared" si="658"/>
        <v>0</v>
      </c>
      <c r="BJ170" s="106">
        <f t="shared" si="658"/>
        <v>0</v>
      </c>
      <c r="BK170" s="106">
        <f t="shared" si="658"/>
        <v>0</v>
      </c>
      <c r="BL170" s="105">
        <f>SUM(BL171:BL175)</f>
        <v>0</v>
      </c>
      <c r="BM170" s="106">
        <f>SUM(BM171:BM175)</f>
        <v>0</v>
      </c>
      <c r="BN170" s="106">
        <f>SUM(BN171:BN175)</f>
        <v>100</v>
      </c>
      <c r="BO170" s="106">
        <f>SUM(BO171:BO175)</f>
        <v>18784953.599999998</v>
      </c>
      <c r="BP170" s="106">
        <f t="shared" si="658"/>
        <v>0</v>
      </c>
      <c r="BQ170" s="106">
        <f t="shared" si="658"/>
        <v>0</v>
      </c>
      <c r="BR170" s="105">
        <f t="shared" si="658"/>
        <v>25</v>
      </c>
      <c r="BS170" s="106">
        <f t="shared" si="658"/>
        <v>4696238.3999999994</v>
      </c>
      <c r="BT170" s="106">
        <f t="shared" si="658"/>
        <v>3</v>
      </c>
      <c r="BU170" s="106">
        <f t="shared" si="658"/>
        <v>26615.232</v>
      </c>
      <c r="BV170" s="105">
        <f t="shared" si="658"/>
        <v>0</v>
      </c>
      <c r="BW170" s="106">
        <f t="shared" si="658"/>
        <v>0</v>
      </c>
      <c r="BX170" s="105">
        <f t="shared" si="658"/>
        <v>0</v>
      </c>
      <c r="BY170" s="106">
        <f t="shared" si="658"/>
        <v>0</v>
      </c>
      <c r="BZ170" s="106">
        <f t="shared" si="658"/>
        <v>0</v>
      </c>
      <c r="CA170" s="106">
        <f t="shared" si="658"/>
        <v>0</v>
      </c>
      <c r="CB170" s="106">
        <f t="shared" si="658"/>
        <v>0</v>
      </c>
      <c r="CC170" s="106">
        <f t="shared" si="658"/>
        <v>0</v>
      </c>
      <c r="CD170" s="105">
        <f t="shared" si="658"/>
        <v>0</v>
      </c>
      <c r="CE170" s="106">
        <f t="shared" si="658"/>
        <v>0</v>
      </c>
      <c r="CF170" s="106">
        <f t="shared" si="658"/>
        <v>0</v>
      </c>
      <c r="CG170" s="106">
        <f t="shared" si="658"/>
        <v>0</v>
      </c>
      <c r="CH170" s="106">
        <f t="shared" si="658"/>
        <v>0</v>
      </c>
      <c r="CI170" s="106">
        <f t="shared" si="658"/>
        <v>0</v>
      </c>
      <c r="CJ170" s="105">
        <f t="shared" ref="CJ170:CU170" si="660">SUM(CJ171:CJ175)</f>
        <v>0</v>
      </c>
      <c r="CK170" s="106">
        <f t="shared" si="660"/>
        <v>0</v>
      </c>
      <c r="CL170" s="106">
        <f t="shared" si="660"/>
        <v>0</v>
      </c>
      <c r="CM170" s="106">
        <f t="shared" si="660"/>
        <v>0</v>
      </c>
      <c r="CN170" s="105">
        <v>0</v>
      </c>
      <c r="CO170" s="106">
        <f t="shared" si="660"/>
        <v>0</v>
      </c>
      <c r="CP170" s="105">
        <f t="shared" si="660"/>
        <v>0</v>
      </c>
      <c r="CQ170" s="106">
        <f t="shared" si="660"/>
        <v>0</v>
      </c>
      <c r="CR170" s="106">
        <f t="shared" si="660"/>
        <v>0</v>
      </c>
      <c r="CS170" s="106">
        <f t="shared" si="660"/>
        <v>0</v>
      </c>
      <c r="CT170" s="106">
        <f t="shared" si="660"/>
        <v>336</v>
      </c>
      <c r="CU170" s="106">
        <f t="shared" si="660"/>
        <v>55625770.592</v>
      </c>
    </row>
    <row r="171" spans="1:99" s="1" customFormat="1" ht="45" x14ac:dyDescent="0.25">
      <c r="A171" s="35"/>
      <c r="B171" s="35">
        <v>118</v>
      </c>
      <c r="C171" s="79" t="s">
        <v>270</v>
      </c>
      <c r="D171" s="50">
        <v>11480</v>
      </c>
      <c r="E171" s="51">
        <v>7.86</v>
      </c>
      <c r="F171" s="52">
        <v>1</v>
      </c>
      <c r="G171" s="53"/>
      <c r="H171" s="50">
        <v>1.4</v>
      </c>
      <c r="I171" s="50">
        <v>1.68</v>
      </c>
      <c r="J171" s="50">
        <v>2.23</v>
      </c>
      <c r="K171" s="54">
        <v>2.57</v>
      </c>
      <c r="L171" s="55"/>
      <c r="M171" s="56">
        <f>SUM(L171*$D171*$E171*$F171*$H171*$M$11)</f>
        <v>0</v>
      </c>
      <c r="N171" s="57"/>
      <c r="O171" s="56">
        <f t="shared" si="568"/>
        <v>0</v>
      </c>
      <c r="P171" s="57"/>
      <c r="Q171" s="56">
        <f>SUM(P171*$D171*$E171*$F171*$H171*$Q$11)</f>
        <v>0</v>
      </c>
      <c r="R171" s="55"/>
      <c r="S171" s="56">
        <f>SUM(R171*$D171*$E171*$F171*$H171*$S$11)</f>
        <v>0</v>
      </c>
      <c r="T171" s="57"/>
      <c r="U171" s="56">
        <f>SUM(T171*$D171*$E171*$F171*$H171*$U$11)</f>
        <v>0</v>
      </c>
      <c r="V171" s="55"/>
      <c r="W171" s="58">
        <f>SUM(V171*$D171*$E171*$F171*$H171*$W$11)</f>
        <v>0</v>
      </c>
      <c r="X171" s="59"/>
      <c r="Y171" s="56">
        <f t="shared" si="569"/>
        <v>0</v>
      </c>
      <c r="Z171" s="55"/>
      <c r="AA171" s="56">
        <f>SUM(Z171*$D171*$E171*$F171*$H171*$AA$11)</f>
        <v>0</v>
      </c>
      <c r="AB171" s="57"/>
      <c r="AC171" s="56">
        <f>SUM(AB171*$D171*$E171*$F171*$H171*$AC$11)</f>
        <v>0</v>
      </c>
      <c r="AD171" s="57"/>
      <c r="AE171" s="56">
        <f>SUM(AD171*$D171*$E171*$F171*$H171*$AE$11)</f>
        <v>0</v>
      </c>
      <c r="AF171" s="55"/>
      <c r="AG171" s="56">
        <f>AF171*$D171*$E171*$F171*$I171*$AG$11</f>
        <v>0</v>
      </c>
      <c r="AH171" s="55"/>
      <c r="AI171" s="56">
        <f>AH171*$D171*$E171*$F171*$I171*$AI$11</f>
        <v>0</v>
      </c>
      <c r="AJ171" s="61"/>
      <c r="AK171" s="56">
        <f>SUM(AJ171*$D171*$E171*$F171*$H171*$AK$11)</f>
        <v>0</v>
      </c>
      <c r="AL171" s="55"/>
      <c r="AM171" s="58">
        <f>SUM(AL171*$D171*$E171*$F171*$H171*$AM$11)</f>
        <v>0</v>
      </c>
      <c r="AN171" s="57"/>
      <c r="AO171" s="56">
        <f>SUM(AN171*$D171*$E171*$F171*$H171*$AO$11)</f>
        <v>0</v>
      </c>
      <c r="AP171" s="57"/>
      <c r="AQ171" s="56">
        <f>SUM(AP171*$D171*$E171*$F171*$H171*$AQ$11)</f>
        <v>0</v>
      </c>
      <c r="AR171" s="57"/>
      <c r="AS171" s="56">
        <f>SUM(AR171*$D171*$E171*$F171*$H171*$AS$11)</f>
        <v>0</v>
      </c>
      <c r="AT171" s="57"/>
      <c r="AU171" s="56">
        <f>SUM(AT171*$D171*$E171*$F171*$H171*$AU$11)</f>
        <v>0</v>
      </c>
      <c r="AV171" s="57"/>
      <c r="AW171" s="56">
        <f>SUM(AV171*$D171*$E171*$F171*$H171*$AW$11)</f>
        <v>0</v>
      </c>
      <c r="AX171" s="55"/>
      <c r="AY171" s="56">
        <f>SUM(AX171*$D171*$E171*$F171*$H171*$AY$11)</f>
        <v>0</v>
      </c>
      <c r="AZ171" s="57"/>
      <c r="BA171" s="56">
        <f>SUM(AZ171*$D171*$E171*$F171*$H171*$BA$11)</f>
        <v>0</v>
      </c>
      <c r="BB171" s="57"/>
      <c r="BC171" s="56">
        <f>SUM(BB171*$D171*$E171*$F171*$H171*$BC$11)</f>
        <v>0</v>
      </c>
      <c r="BD171" s="57"/>
      <c r="BE171" s="56">
        <f>SUM(BD171*$D171*$E171*$F171*$H171*$BE$11)</f>
        <v>0</v>
      </c>
      <c r="BF171" s="57"/>
      <c r="BG171" s="56">
        <f>SUM(BF171*$D171*$E171*$F171*$H171*$BG$11)</f>
        <v>0</v>
      </c>
      <c r="BH171" s="57"/>
      <c r="BI171" s="56">
        <f>SUM(BH171*$D171*$E171*$F171*$H171*$BI$11)</f>
        <v>0</v>
      </c>
      <c r="BJ171" s="57"/>
      <c r="BK171" s="56">
        <f>BJ171*$D171*$E171*$F171*$I171*$BK$11</f>
        <v>0</v>
      </c>
      <c r="BL171" s="55"/>
      <c r="BM171" s="56">
        <f>BL171*$D171*$E171*$F171*$I171*$BM$11</f>
        <v>0</v>
      </c>
      <c r="BN171" s="114"/>
      <c r="BO171" s="56">
        <f>BN171*$D171*$E171*$F171*$I171*$BO$11</f>
        <v>0</v>
      </c>
      <c r="BP171" s="57"/>
      <c r="BQ171" s="56">
        <f>BP171*$D171*$E171*$F171*$I171*$BQ$11</f>
        <v>0</v>
      </c>
      <c r="BR171" s="55"/>
      <c r="BS171" s="56">
        <f>BR171*$D171*$E171*$F171*$I171*$BS$11</f>
        <v>0</v>
      </c>
      <c r="BT171" s="55"/>
      <c r="BU171" s="56">
        <f>BT171*$D171*$E171*$F171*$I171*$BU$11</f>
        <v>0</v>
      </c>
      <c r="BV171" s="55"/>
      <c r="BW171" s="56">
        <f>BV171*$D171*$E171*$F171*$I171*$BW$11</f>
        <v>0</v>
      </c>
      <c r="BX171" s="55"/>
      <c r="BY171" s="56">
        <f>BX171*$D171*$E171*$F171*$I171*$BY$11</f>
        <v>0</v>
      </c>
      <c r="BZ171" s="57"/>
      <c r="CA171" s="56">
        <f>BZ171*$D171*$E171*$F171*$I171*$CA$11</f>
        <v>0</v>
      </c>
      <c r="CB171" s="57"/>
      <c r="CC171" s="56">
        <f>CB171*$D171*$E171*$F171*$I171*$CC$11</f>
        <v>0</v>
      </c>
      <c r="CD171" s="55"/>
      <c r="CE171" s="56">
        <f>CD171*$D171*$E171*$F171*$I171*$CE$11</f>
        <v>0</v>
      </c>
      <c r="CF171" s="57"/>
      <c r="CG171" s="56">
        <f>CF171*$D171*$E171*$F171*$I171*$CG$11</f>
        <v>0</v>
      </c>
      <c r="CH171" s="57"/>
      <c r="CI171" s="56">
        <f>CH171*$D171*$E171*$F171*$I171*$CI$11</f>
        <v>0</v>
      </c>
      <c r="CJ171" s="55"/>
      <c r="CK171" s="56">
        <f>CJ171*$D171*$E171*$F171*$I171*$CK$11</f>
        <v>0</v>
      </c>
      <c r="CL171" s="57"/>
      <c r="CM171" s="56">
        <f>CL171*$D171*$E171*$F171*$I171*$CM$11</f>
        <v>0</v>
      </c>
      <c r="CN171" s="55"/>
      <c r="CO171" s="56">
        <f>CN171*$D171*$E171*$F171*$J171*$CO$11</f>
        <v>0</v>
      </c>
      <c r="CP171" s="60"/>
      <c r="CQ171" s="56">
        <f>CP171*$D171*$E171*$F171*$K171*$CQ$11</f>
        <v>0</v>
      </c>
      <c r="CR171" s="56"/>
      <c r="CS171" s="56">
        <f>CR171*D171*E171*F171</f>
        <v>0</v>
      </c>
      <c r="CT171" s="64">
        <f t="shared" ref="CT171:CU175" si="661">SUM(N171+L171+X171+P171+R171+Z171+V171+T171+AB171+AF171+AD171+AH171+AJ171+AN171+BJ171+BP171+AL171+AX171+AZ171+CB171+CD171+BZ171+CF171+CH171+BT171+BV171+AP171+AR171+AT171+AV171+BL171+BN171+BR171+BB171+BD171+BF171+BH171+BX171+CJ171+CL171+CN171+CP171+CR171)</f>
        <v>0</v>
      </c>
      <c r="CU171" s="64">
        <f t="shared" si="661"/>
        <v>0</v>
      </c>
    </row>
    <row r="172" spans="1:99" s="1" customFormat="1" ht="45" x14ac:dyDescent="0.25">
      <c r="A172" s="35"/>
      <c r="B172" s="35">
        <v>119</v>
      </c>
      <c r="C172" s="49" t="s">
        <v>271</v>
      </c>
      <c r="D172" s="50">
        <v>11480</v>
      </c>
      <c r="E172" s="51">
        <v>0.56000000000000005</v>
      </c>
      <c r="F172" s="52">
        <v>1</v>
      </c>
      <c r="G172" s="53"/>
      <c r="H172" s="50">
        <v>1.4</v>
      </c>
      <c r="I172" s="50">
        <v>1.68</v>
      </c>
      <c r="J172" s="50">
        <v>2.23</v>
      </c>
      <c r="K172" s="54">
        <v>2.57</v>
      </c>
      <c r="L172" s="55">
        <v>0</v>
      </c>
      <c r="M172" s="56">
        <f>SUM(L172*$D172*$E172*$F172*$H172*$M$11)</f>
        <v>0</v>
      </c>
      <c r="N172" s="57">
        <v>0</v>
      </c>
      <c r="O172" s="56">
        <f t="shared" si="568"/>
        <v>0</v>
      </c>
      <c r="P172" s="57"/>
      <c r="Q172" s="56">
        <f>SUM(P172*$D172*$E172*$F172*$H172*$Q$11)</f>
        <v>0</v>
      </c>
      <c r="R172" s="55">
        <v>0</v>
      </c>
      <c r="S172" s="56">
        <f>SUM(R172*$D172*$E172*$F172*$H172*$S$11)</f>
        <v>0</v>
      </c>
      <c r="T172" s="57"/>
      <c r="U172" s="56">
        <f>SUM(T172*$D172*$E172*$F172*$H172*$U$11)</f>
        <v>0</v>
      </c>
      <c r="V172" s="55"/>
      <c r="W172" s="58">
        <f>SUM(V172*$D172*$E172*$F172*$H172*$W$11)</f>
        <v>0</v>
      </c>
      <c r="X172" s="59"/>
      <c r="Y172" s="56">
        <f t="shared" si="569"/>
        <v>0</v>
      </c>
      <c r="Z172" s="55">
        <v>0</v>
      </c>
      <c r="AA172" s="56">
        <f>SUM(Z172*$D172*$E172*$F172*$H172*$AA$11)</f>
        <v>0</v>
      </c>
      <c r="AB172" s="57">
        <v>0</v>
      </c>
      <c r="AC172" s="56">
        <f>SUM(AB172*$D172*$E172*$F172*$H172*$AC$11)</f>
        <v>0</v>
      </c>
      <c r="AD172" s="57">
        <v>3</v>
      </c>
      <c r="AE172" s="56">
        <f>SUM(AD172*$D172*$E172*$F172*$H172*$AE$11)</f>
        <v>27000.959999999999</v>
      </c>
      <c r="AF172" s="55">
        <v>0</v>
      </c>
      <c r="AG172" s="56">
        <f>AF172*$D172*$E172*$F172*$I172*$AG$11</f>
        <v>0</v>
      </c>
      <c r="AH172" s="55">
        <v>0</v>
      </c>
      <c r="AI172" s="56">
        <f>AH172*$D172*$E172*$F172*$I172*$AI$11</f>
        <v>0</v>
      </c>
      <c r="AJ172" s="61"/>
      <c r="AK172" s="56">
        <f>SUM(AJ172*$D172*$E172*$F172*$H172*$AK$11)</f>
        <v>0</v>
      </c>
      <c r="AL172" s="55"/>
      <c r="AM172" s="58">
        <f>SUM(AL172*$D172*$E172*$F172*$H172*$AM$11)</f>
        <v>0</v>
      </c>
      <c r="AN172" s="57">
        <v>0</v>
      </c>
      <c r="AO172" s="56">
        <f>SUM(AN172*$D172*$E172*$F172*$H172*$AO$11)</f>
        <v>0</v>
      </c>
      <c r="AP172" s="57">
        <v>0</v>
      </c>
      <c r="AQ172" s="56">
        <f>SUM(AP172*$D172*$E172*$F172*$H172*$AQ$11)</f>
        <v>0</v>
      </c>
      <c r="AR172" s="57"/>
      <c r="AS172" s="56">
        <f>SUM(AR172*$D172*$E172*$F172*$H172*$AS$11)</f>
        <v>0</v>
      </c>
      <c r="AT172" s="57"/>
      <c r="AU172" s="56">
        <f>SUM(AT172*$D172*$E172*$F172*$H172*$AU$11)</f>
        <v>0</v>
      </c>
      <c r="AV172" s="57"/>
      <c r="AW172" s="56">
        <f>SUM(AV172*$D172*$E172*$F172*$H172*$AW$11)</f>
        <v>0</v>
      </c>
      <c r="AX172" s="55">
        <v>0</v>
      </c>
      <c r="AY172" s="56">
        <f>SUM(AX172*$D172*$E172*$F172*$H172*$AY$11)</f>
        <v>0</v>
      </c>
      <c r="AZ172" s="57">
        <v>0</v>
      </c>
      <c r="BA172" s="56">
        <f>SUM(AZ172*$D172*$E172*$F172*$H172*$BA$11)</f>
        <v>0</v>
      </c>
      <c r="BB172" s="57">
        <v>0</v>
      </c>
      <c r="BC172" s="56">
        <f>SUM(BB172*$D172*$E172*$F172*$H172*$BC$11)</f>
        <v>0</v>
      </c>
      <c r="BD172" s="57">
        <v>0</v>
      </c>
      <c r="BE172" s="56">
        <f>SUM(BD172*$D172*$E172*$F172*$H172*$BE$11)</f>
        <v>0</v>
      </c>
      <c r="BF172" s="57">
        <v>0</v>
      </c>
      <c r="BG172" s="56">
        <f>SUM(BF172*$D172*$E172*$F172*$H172*$BG$11)</f>
        <v>0</v>
      </c>
      <c r="BH172" s="57"/>
      <c r="BI172" s="56">
        <f>SUM(BH172*$D172*$E172*$F172*$H172*$BI$11)</f>
        <v>0</v>
      </c>
      <c r="BJ172" s="57">
        <v>0</v>
      </c>
      <c r="BK172" s="56">
        <f>BJ172*$D172*$E172*$F172*$I172*$BK$11</f>
        <v>0</v>
      </c>
      <c r="BL172" s="55">
        <v>0</v>
      </c>
      <c r="BM172" s="56">
        <f>BL172*$D172*$E172*$F172*$I172*$BM$11</f>
        <v>0</v>
      </c>
      <c r="BN172" s="114">
        <v>0</v>
      </c>
      <c r="BO172" s="56">
        <f>BN172*$D172*$E172*$F172*$I172*$BO$11</f>
        <v>0</v>
      </c>
      <c r="BP172" s="57">
        <v>0</v>
      </c>
      <c r="BQ172" s="56">
        <f>BP172*$D172*$E172*$F172*$I172*$BQ$11</f>
        <v>0</v>
      </c>
      <c r="BR172" s="55">
        <v>0</v>
      </c>
      <c r="BS172" s="56">
        <f>BR172*$D172*$E172*$F172*$I172*$BS$11</f>
        <v>0</v>
      </c>
      <c r="BT172" s="55"/>
      <c r="BU172" s="56">
        <f>BT172*$D172*$E172*$F172*$I172*$BU$11</f>
        <v>0</v>
      </c>
      <c r="BV172" s="55"/>
      <c r="BW172" s="56">
        <f>BV172*$D172*$E172*$F172*$I172*$BW$11</f>
        <v>0</v>
      </c>
      <c r="BX172" s="55"/>
      <c r="BY172" s="56">
        <f>BX172*$D172*$E172*$F172*$I172*$BY$11</f>
        <v>0</v>
      </c>
      <c r="BZ172" s="57"/>
      <c r="CA172" s="56">
        <f>BZ172*$D172*$E172*$F172*$I172*$CA$11</f>
        <v>0</v>
      </c>
      <c r="CB172" s="57"/>
      <c r="CC172" s="56">
        <f>CB172*$D172*$E172*$F172*$I172*$CC$11</f>
        <v>0</v>
      </c>
      <c r="CD172" s="55"/>
      <c r="CE172" s="56">
        <f>CD172*$D172*$E172*$F172*$I172*$CE$11</f>
        <v>0</v>
      </c>
      <c r="CF172" s="57">
        <v>0</v>
      </c>
      <c r="CG172" s="56">
        <f>CF172*$D172*$E172*$F172*$I172*$CG$11</f>
        <v>0</v>
      </c>
      <c r="CH172" s="57"/>
      <c r="CI172" s="56">
        <f>CH172*$D172*$E172*$F172*$I172*$CI$11</f>
        <v>0</v>
      </c>
      <c r="CJ172" s="55"/>
      <c r="CK172" s="56">
        <f>CJ172*$D172*$E172*$F172*$I172*$CK$11</f>
        <v>0</v>
      </c>
      <c r="CL172" s="57">
        <v>0</v>
      </c>
      <c r="CM172" s="56">
        <f>CL172*$D172*$E172*$F172*$I172*$CM$11</f>
        <v>0</v>
      </c>
      <c r="CN172" s="55">
        <v>0</v>
      </c>
      <c r="CO172" s="56">
        <f>CN172*$D172*$E172*$F172*$J172*$CO$11</f>
        <v>0</v>
      </c>
      <c r="CP172" s="55">
        <v>0</v>
      </c>
      <c r="CQ172" s="56">
        <f>CP172*$D172*$E172*$F172*$K172*$CQ$11</f>
        <v>0</v>
      </c>
      <c r="CR172" s="56"/>
      <c r="CS172" s="56">
        <f>CR172*D172*E172*F172</f>
        <v>0</v>
      </c>
      <c r="CT172" s="64">
        <f t="shared" si="661"/>
        <v>3</v>
      </c>
      <c r="CU172" s="64">
        <f t="shared" si="661"/>
        <v>27000.959999999999</v>
      </c>
    </row>
    <row r="173" spans="1:99" s="1" customFormat="1" ht="75" x14ac:dyDescent="0.25">
      <c r="A173" s="35"/>
      <c r="B173" s="35">
        <v>120</v>
      </c>
      <c r="C173" s="79" t="s">
        <v>272</v>
      </c>
      <c r="D173" s="50">
        <v>11480</v>
      </c>
      <c r="E173" s="51">
        <v>0.46</v>
      </c>
      <c r="F173" s="52">
        <v>1</v>
      </c>
      <c r="G173" s="53"/>
      <c r="H173" s="50">
        <v>1.4</v>
      </c>
      <c r="I173" s="50">
        <v>1.68</v>
      </c>
      <c r="J173" s="50">
        <v>2.23</v>
      </c>
      <c r="K173" s="54">
        <v>2.57</v>
      </c>
      <c r="L173" s="55">
        <v>0</v>
      </c>
      <c r="M173" s="56">
        <f>SUM(L173*$D173*$E173*$F173*$H173*$M$11)</f>
        <v>0</v>
      </c>
      <c r="N173" s="57">
        <v>0</v>
      </c>
      <c r="O173" s="56">
        <f t="shared" si="568"/>
        <v>0</v>
      </c>
      <c r="P173" s="57">
        <v>0</v>
      </c>
      <c r="Q173" s="56">
        <f>SUM(P173*$D173*$E173*$F173*$H173*$Q$11)</f>
        <v>0</v>
      </c>
      <c r="R173" s="55">
        <v>0</v>
      </c>
      <c r="S173" s="56">
        <f>SUM(R173*$D173*$E173*$F173*$H173*$S$11)</f>
        <v>0</v>
      </c>
      <c r="T173" s="57">
        <v>0</v>
      </c>
      <c r="U173" s="56">
        <f>SUM(T173*$D173*$E173*$F173*$H173*$U$11)</f>
        <v>0</v>
      </c>
      <c r="V173" s="55"/>
      <c r="W173" s="58">
        <f>SUM(V173*$D173*$E173*$F173*$H173*$W$11)</f>
        <v>0</v>
      </c>
      <c r="X173" s="59"/>
      <c r="Y173" s="56">
        <f t="shared" si="569"/>
        <v>0</v>
      </c>
      <c r="Z173" s="55">
        <v>0</v>
      </c>
      <c r="AA173" s="56">
        <f>SUM(Z173*$D173*$E173*$F173*$H173*$AA$11)</f>
        <v>0</v>
      </c>
      <c r="AB173" s="57">
        <v>0</v>
      </c>
      <c r="AC173" s="56">
        <f>SUM(AB173*$D173*$E173*$F173*$H173*$AC$11)</f>
        <v>0</v>
      </c>
      <c r="AD173" s="57"/>
      <c r="AE173" s="56">
        <f>SUM(AD173*$D173*$E173*$F173*$H173*$AE$11)</f>
        <v>0</v>
      </c>
      <c r="AF173" s="55">
        <v>0</v>
      </c>
      <c r="AG173" s="56">
        <f>AF173*$D173*$E173*$F173*$I173*$AG$11</f>
        <v>0</v>
      </c>
      <c r="AH173" s="55"/>
      <c r="AI173" s="56">
        <f>AH173*$D173*$E173*$F173*$I173*$AI$11</f>
        <v>0</v>
      </c>
      <c r="AJ173" s="61"/>
      <c r="AK173" s="56">
        <f>SUM(AJ173*$D173*$E173*$F173*$H173*$AK$11)</f>
        <v>0</v>
      </c>
      <c r="AL173" s="55"/>
      <c r="AM173" s="58">
        <f>SUM(AL173*$D173*$E173*$F173*$H173*$AM$11)</f>
        <v>0</v>
      </c>
      <c r="AN173" s="57">
        <v>0</v>
      </c>
      <c r="AO173" s="56">
        <f>SUM(AN173*$D173*$E173*$F173*$H173*$AO$11)</f>
        <v>0</v>
      </c>
      <c r="AP173" s="57">
        <v>0</v>
      </c>
      <c r="AQ173" s="56">
        <f>SUM(AP173*$D173*$E173*$F173*$H173*$AQ$11)</f>
        <v>0</v>
      </c>
      <c r="AR173" s="57"/>
      <c r="AS173" s="56">
        <f>SUM(AR173*$D173*$E173*$F173*$H173*$AS$11)</f>
        <v>0</v>
      </c>
      <c r="AT173" s="57"/>
      <c r="AU173" s="56">
        <f>SUM(AT173*$D173*$E173*$F173*$H173*$AU$11)</f>
        <v>0</v>
      </c>
      <c r="AV173" s="57"/>
      <c r="AW173" s="56">
        <f>SUM(AV173*$D173*$E173*$F173*$H173*$AW$11)</f>
        <v>0</v>
      </c>
      <c r="AX173" s="55"/>
      <c r="AY173" s="56">
        <f>SUM(AX173*$D173*$E173*$F173*$H173*$AY$11)</f>
        <v>0</v>
      </c>
      <c r="AZ173" s="57">
        <v>0</v>
      </c>
      <c r="BA173" s="56">
        <f>SUM(AZ173*$D173*$E173*$F173*$H173*$BA$11)</f>
        <v>0</v>
      </c>
      <c r="BB173" s="57">
        <v>0</v>
      </c>
      <c r="BC173" s="56">
        <f>SUM(BB173*$D173*$E173*$F173*$H173*$BC$11)</f>
        <v>0</v>
      </c>
      <c r="BD173" s="57">
        <v>0</v>
      </c>
      <c r="BE173" s="56">
        <f>SUM(BD173*$D173*$E173*$F173*$H173*$BE$11)</f>
        <v>0</v>
      </c>
      <c r="BF173" s="57">
        <v>0</v>
      </c>
      <c r="BG173" s="56">
        <f>SUM(BF173*$D173*$E173*$F173*$H173*$BG$11)</f>
        <v>0</v>
      </c>
      <c r="BH173" s="57"/>
      <c r="BI173" s="56">
        <f>SUM(BH173*$D173*$E173*$F173*$H173*$BI$11)</f>
        <v>0</v>
      </c>
      <c r="BJ173" s="57">
        <v>0</v>
      </c>
      <c r="BK173" s="56">
        <f>BJ173*$D173*$E173*$F173*$I173*$BK$11</f>
        <v>0</v>
      </c>
      <c r="BL173" s="55">
        <v>0</v>
      </c>
      <c r="BM173" s="56">
        <f>BL173*$D173*$E173*$F173*$I173*$BM$11</f>
        <v>0</v>
      </c>
      <c r="BN173" s="114">
        <v>0</v>
      </c>
      <c r="BO173" s="56">
        <f>BN173*$D173*$E173*$F173*$I173*$BO$11</f>
        <v>0</v>
      </c>
      <c r="BP173" s="57">
        <v>0</v>
      </c>
      <c r="BQ173" s="56">
        <f>BP173*$D173*$E173*$F173*$I173*$BQ$11</f>
        <v>0</v>
      </c>
      <c r="BR173" s="55">
        <v>0</v>
      </c>
      <c r="BS173" s="56">
        <f>BR173*$D173*$E173*$F173*$I173*$BS$11</f>
        <v>0</v>
      </c>
      <c r="BT173" s="60">
        <v>3</v>
      </c>
      <c r="BU173" s="56">
        <f>BT173*$D173*$E173*$F173*$I173*$BU$11</f>
        <v>26615.232</v>
      </c>
      <c r="BV173" s="55"/>
      <c r="BW173" s="56">
        <f>BV173*$D173*$E173*$F173*$I173*$BW$11</f>
        <v>0</v>
      </c>
      <c r="BX173" s="55"/>
      <c r="BY173" s="56">
        <f>BX173*$D173*$E173*$F173*$I173*$BY$11</f>
        <v>0</v>
      </c>
      <c r="BZ173" s="63"/>
      <c r="CA173" s="56">
        <f>BZ173*$D173*$E173*$F173*$I173*$CA$11</f>
        <v>0</v>
      </c>
      <c r="CB173" s="57"/>
      <c r="CC173" s="56">
        <f>CB173*$D173*$E173*$F173*$I173*$CC$11</f>
        <v>0</v>
      </c>
      <c r="CD173" s="55"/>
      <c r="CE173" s="56">
        <f>CD173*$D173*$E173*$F173*$I173*$CE$11</f>
        <v>0</v>
      </c>
      <c r="CF173" s="57">
        <v>0</v>
      </c>
      <c r="CG173" s="56">
        <f>CF173*$D173*$E173*$F173*$I173*$CG$11</f>
        <v>0</v>
      </c>
      <c r="CH173" s="57"/>
      <c r="CI173" s="56">
        <f>CH173*$D173*$E173*$F173*$I173*$CI$11</f>
        <v>0</v>
      </c>
      <c r="CJ173" s="55"/>
      <c r="CK173" s="56">
        <f>CJ173*$D173*$E173*$F173*$I173*$CK$11</f>
        <v>0</v>
      </c>
      <c r="CL173" s="57"/>
      <c r="CM173" s="56">
        <f>CL173*$D173*$E173*$F173*$I173*$CM$11</f>
        <v>0</v>
      </c>
      <c r="CN173" s="55"/>
      <c r="CO173" s="56">
        <f>CN173*$D173*$E173*$F173*$J173*$CO$11</f>
        <v>0</v>
      </c>
      <c r="CP173" s="55"/>
      <c r="CQ173" s="56">
        <f>CP173*$D173*$E173*$F173*$K173*$CQ$11</f>
        <v>0</v>
      </c>
      <c r="CR173" s="56"/>
      <c r="CS173" s="56">
        <f>CR173*D173*E173*F173</f>
        <v>0</v>
      </c>
      <c r="CT173" s="64">
        <f t="shared" si="661"/>
        <v>3</v>
      </c>
      <c r="CU173" s="64">
        <f t="shared" si="661"/>
        <v>26615.232</v>
      </c>
    </row>
    <row r="174" spans="1:99" s="1" customFormat="1" ht="45" x14ac:dyDescent="0.25">
      <c r="A174" s="35"/>
      <c r="B174" s="35">
        <v>121</v>
      </c>
      <c r="C174" s="79" t="s">
        <v>273</v>
      </c>
      <c r="D174" s="50">
        <v>11480</v>
      </c>
      <c r="E174" s="51">
        <v>9.74</v>
      </c>
      <c r="F174" s="52">
        <v>1</v>
      </c>
      <c r="G174" s="53"/>
      <c r="H174" s="50">
        <v>1.4</v>
      </c>
      <c r="I174" s="50">
        <v>1.68</v>
      </c>
      <c r="J174" s="50">
        <v>2.23</v>
      </c>
      <c r="K174" s="54">
        <v>2.57</v>
      </c>
      <c r="L174" s="95">
        <v>95</v>
      </c>
      <c r="M174" s="56">
        <f>SUM(L174*$D174*$E174*$F174*$H174*$M$11)</f>
        <v>14871421.6</v>
      </c>
      <c r="N174" s="96"/>
      <c r="O174" s="56">
        <f t="shared" si="568"/>
        <v>0</v>
      </c>
      <c r="P174" s="96"/>
      <c r="Q174" s="56">
        <f>SUM(P174*$D174*$E174*$F174*$H174*$Q$11)</f>
        <v>0</v>
      </c>
      <c r="R174" s="95"/>
      <c r="S174" s="56">
        <f>SUM(R174*$D174*$E174*$F174*$H174*$S$11)</f>
        <v>0</v>
      </c>
      <c r="T174" s="96"/>
      <c r="U174" s="56">
        <f>SUM(T174*$D174*$E174*$F174*$H174*$U$11)</f>
        <v>0</v>
      </c>
      <c r="V174" s="55"/>
      <c r="W174" s="58">
        <f>SUM(V174*$D174*$E174*$F174*$H174*$W$11)</f>
        <v>0</v>
      </c>
      <c r="X174" s="59"/>
      <c r="Y174" s="56">
        <f t="shared" si="569"/>
        <v>0</v>
      </c>
      <c r="Z174" s="95"/>
      <c r="AA174" s="56">
        <f>SUM(Z174*$D174*$E174*$F174*$H174*$AA$11)</f>
        <v>0</v>
      </c>
      <c r="AB174" s="96"/>
      <c r="AC174" s="56">
        <f>SUM(AB174*$D174*$E174*$F174*$H174*$AC$11)</f>
        <v>0</v>
      </c>
      <c r="AD174" s="96"/>
      <c r="AE174" s="56">
        <f>SUM(AD174*$D174*$E174*$F174*$H174*$AE$11)</f>
        <v>0</v>
      </c>
      <c r="AF174" s="95"/>
      <c r="AG174" s="56">
        <f>AF174*$D174*$E174*$F174*$I174*$AG$11</f>
        <v>0</v>
      </c>
      <c r="AH174" s="95"/>
      <c r="AI174" s="56">
        <f>AH174*$D174*$E174*$F174*$I174*$AI$11</f>
        <v>0</v>
      </c>
      <c r="AJ174" s="61"/>
      <c r="AK174" s="56">
        <f>SUM(AJ174*$D174*$E174*$F174*$H174*$AK$11)</f>
        <v>0</v>
      </c>
      <c r="AL174" s="95"/>
      <c r="AM174" s="58">
        <f>SUM(AL174*$D174*$E174*$F174*$H174*$AM$11)</f>
        <v>0</v>
      </c>
      <c r="AN174" s="96"/>
      <c r="AO174" s="56">
        <f>SUM(AN174*$D174*$E174*$F174*$H174*$AO$11)</f>
        <v>0</v>
      </c>
      <c r="AP174" s="96"/>
      <c r="AQ174" s="56">
        <f>SUM(AP174*$D174*$E174*$F174*$H174*$AQ$11)</f>
        <v>0</v>
      </c>
      <c r="AR174" s="96">
        <v>110</v>
      </c>
      <c r="AS174" s="56">
        <f>SUM(AR174*$D174*$E174*$F174*$H174*$AS$11)</f>
        <v>17219540.800000001</v>
      </c>
      <c r="AT174" s="96"/>
      <c r="AU174" s="56">
        <f>SUM(AT174*$D174*$E174*$F174*$H174*$AU$11)</f>
        <v>0</v>
      </c>
      <c r="AV174" s="57"/>
      <c r="AW174" s="56">
        <f>SUM(AV174*$D174*$E174*$F174*$H174*$AW$11)</f>
        <v>0</v>
      </c>
      <c r="AX174" s="95"/>
      <c r="AY174" s="56">
        <f>SUM(AX174*$D174*$E174*$F174*$H174*$AY$11)</f>
        <v>0</v>
      </c>
      <c r="AZ174" s="96"/>
      <c r="BA174" s="56">
        <f>SUM(AZ174*$D174*$E174*$F174*$H174*$BA$11)</f>
        <v>0</v>
      </c>
      <c r="BB174" s="96"/>
      <c r="BC174" s="56">
        <f>SUM(BB174*$D174*$E174*$F174*$H174*$BC$11)</f>
        <v>0</v>
      </c>
      <c r="BD174" s="96"/>
      <c r="BE174" s="56">
        <f>SUM(BD174*$D174*$E174*$F174*$H174*$BE$11)</f>
        <v>0</v>
      </c>
      <c r="BF174" s="96"/>
      <c r="BG174" s="56">
        <f>SUM(BF174*$D174*$E174*$F174*$H174*$BG$11)</f>
        <v>0</v>
      </c>
      <c r="BH174" s="57"/>
      <c r="BI174" s="56">
        <f>SUM(BH174*$D174*$E174*$F174*$H174*$BI$11)</f>
        <v>0</v>
      </c>
      <c r="BJ174" s="96"/>
      <c r="BK174" s="56">
        <f>BJ174*$D174*$E174*$F174*$I174*$BK$11</f>
        <v>0</v>
      </c>
      <c r="BL174" s="95"/>
      <c r="BM174" s="56">
        <f>BL174*$D174*$E174*$F174*$I174*$BM$11</f>
        <v>0</v>
      </c>
      <c r="BN174" s="115">
        <v>100</v>
      </c>
      <c r="BO174" s="56">
        <f>BN174*$D174*$E174*$F174*$I174*$BO$11</f>
        <v>18784953.599999998</v>
      </c>
      <c r="BP174" s="96"/>
      <c r="BQ174" s="56">
        <f>BP174*$D174*$E174*$F174*$I174*$BQ$11</f>
        <v>0</v>
      </c>
      <c r="BR174" s="95">
        <v>25</v>
      </c>
      <c r="BS174" s="56">
        <f>BR174*$D174*$E174*$F174*$I174*$BS$11</f>
        <v>4696238.3999999994</v>
      </c>
      <c r="BT174" s="95"/>
      <c r="BU174" s="56">
        <f>BT174*$D174*$E174*$F174*$I174*$BU$11</f>
        <v>0</v>
      </c>
      <c r="BV174" s="95"/>
      <c r="BW174" s="56">
        <f>BV174*$D174*$E174*$F174*$I174*$BW$11</f>
        <v>0</v>
      </c>
      <c r="BX174" s="95"/>
      <c r="BY174" s="56">
        <f>BX174*$D174*$E174*$F174*$I174*$BY$11</f>
        <v>0</v>
      </c>
      <c r="BZ174" s="96"/>
      <c r="CA174" s="56">
        <f>BZ174*$D174*$E174*$F174*$I174*$CA$11</f>
        <v>0</v>
      </c>
      <c r="CB174" s="96"/>
      <c r="CC174" s="56">
        <f>CB174*$D174*$E174*$F174*$I174*$CC$11</f>
        <v>0</v>
      </c>
      <c r="CD174" s="95"/>
      <c r="CE174" s="56">
        <f>CD174*$D174*$E174*$F174*$I174*$CE$11</f>
        <v>0</v>
      </c>
      <c r="CF174" s="96"/>
      <c r="CG174" s="56">
        <f>CF174*$D174*$E174*$F174*$I174*$CG$11</f>
        <v>0</v>
      </c>
      <c r="CH174" s="57"/>
      <c r="CI174" s="56">
        <f>CH174*$D174*$E174*$F174*$I174*$CI$11</f>
        <v>0</v>
      </c>
      <c r="CJ174" s="55"/>
      <c r="CK174" s="56">
        <f>CJ174*$D174*$E174*$F174*$I174*$CK$11</f>
        <v>0</v>
      </c>
      <c r="CL174" s="96"/>
      <c r="CM174" s="56">
        <f>CL174*$D174*$E174*$F174*$I174*$CM$11</f>
        <v>0</v>
      </c>
      <c r="CN174" s="95"/>
      <c r="CO174" s="56">
        <f>CN174*$D174*$E174*$F174*$J174*$CO$11</f>
        <v>0</v>
      </c>
      <c r="CP174" s="95"/>
      <c r="CQ174" s="56">
        <f>CP174*$D174*$E174*$F174*$K174*$CQ$11</f>
        <v>0</v>
      </c>
      <c r="CR174" s="56"/>
      <c r="CS174" s="56">
        <f>CR174*D174*E174*F174</f>
        <v>0</v>
      </c>
      <c r="CT174" s="64">
        <f t="shared" si="661"/>
        <v>330</v>
      </c>
      <c r="CU174" s="64">
        <f t="shared" si="661"/>
        <v>55572154.399999999</v>
      </c>
    </row>
    <row r="175" spans="1:99" s="1" customFormat="1" ht="30" x14ac:dyDescent="0.25">
      <c r="A175" s="35"/>
      <c r="B175" s="35">
        <v>122</v>
      </c>
      <c r="C175" s="79" t="s">
        <v>274</v>
      </c>
      <c r="D175" s="50">
        <v>11480</v>
      </c>
      <c r="E175" s="94">
        <v>7.4</v>
      </c>
      <c r="F175" s="52">
        <v>1</v>
      </c>
      <c r="G175" s="53"/>
      <c r="H175" s="50">
        <v>1.4</v>
      </c>
      <c r="I175" s="50">
        <v>1.68</v>
      </c>
      <c r="J175" s="50">
        <v>2.23</v>
      </c>
      <c r="K175" s="54">
        <v>2.57</v>
      </c>
      <c r="L175" s="95"/>
      <c r="M175" s="56">
        <f>SUM(L175*$D175*$E175*$F175*$H175*$M$11)</f>
        <v>0</v>
      </c>
      <c r="N175" s="96"/>
      <c r="O175" s="56">
        <f t="shared" si="568"/>
        <v>0</v>
      </c>
      <c r="P175" s="96"/>
      <c r="Q175" s="56">
        <f>SUM(P175*$D175*$E175*$F175*$H175*$Q$11)</f>
        <v>0</v>
      </c>
      <c r="R175" s="95"/>
      <c r="S175" s="56">
        <f>SUM(R175*$D175*$E175*$F175*$H175*$S$11)</f>
        <v>0</v>
      </c>
      <c r="T175" s="96"/>
      <c r="U175" s="56">
        <f>SUM(T175*$D175*$E175*$F175*$H175*$U$11)</f>
        <v>0</v>
      </c>
      <c r="V175" s="55"/>
      <c r="W175" s="58">
        <f>SUM(V175*$D175*$E175*$F175*$H175*$W$11)</f>
        <v>0</v>
      </c>
      <c r="X175" s="59"/>
      <c r="Y175" s="56">
        <f t="shared" si="569"/>
        <v>0</v>
      </c>
      <c r="Z175" s="95"/>
      <c r="AA175" s="56">
        <f>SUM(Z175*$D175*$E175*$F175*$H175*$AA$11)</f>
        <v>0</v>
      </c>
      <c r="AB175" s="96"/>
      <c r="AC175" s="56">
        <f>SUM(AB175*$D175*$E175*$F175*$H175*$AC$11)</f>
        <v>0</v>
      </c>
      <c r="AD175" s="96"/>
      <c r="AE175" s="56">
        <f>SUM(AD175*$D175*$E175*$F175*$H175*$AE$11)</f>
        <v>0</v>
      </c>
      <c r="AF175" s="95"/>
      <c r="AG175" s="56">
        <f>AF175*$D175*$E175*$F175*$I175*$AG$11</f>
        <v>0</v>
      </c>
      <c r="AH175" s="95"/>
      <c r="AI175" s="56">
        <f>AH175*$D175*$E175*$F175*$I175*$AI$11</f>
        <v>0</v>
      </c>
      <c r="AJ175" s="61"/>
      <c r="AK175" s="56">
        <f>SUM(AJ175*$D175*$E175*$F175*$H175*$AK$11)</f>
        <v>0</v>
      </c>
      <c r="AL175" s="95"/>
      <c r="AM175" s="58">
        <f>SUM(AL175*$D175*$E175*$F175*$H175*$AM$11)</f>
        <v>0</v>
      </c>
      <c r="AN175" s="96"/>
      <c r="AO175" s="56">
        <f>SUM(AN175*$D175*$E175*$F175*$H175*$AO$11)</f>
        <v>0</v>
      </c>
      <c r="AP175" s="96"/>
      <c r="AQ175" s="56">
        <f>SUM(AP175*$D175*$E175*$F175*$H175*$AQ$11)</f>
        <v>0</v>
      </c>
      <c r="AR175" s="96"/>
      <c r="AS175" s="56">
        <f>SUM(AR175*$D175*$E175*$F175*$H175*$AS$11)</f>
        <v>0</v>
      </c>
      <c r="AT175" s="96"/>
      <c r="AU175" s="56">
        <f>SUM(AT175*$D175*$E175*$F175*$H175*$AU$11)</f>
        <v>0</v>
      </c>
      <c r="AV175" s="57"/>
      <c r="AW175" s="56">
        <f>SUM(AV175*$D175*$E175*$F175*$H175*$AW$11)</f>
        <v>0</v>
      </c>
      <c r="AX175" s="95"/>
      <c r="AY175" s="56">
        <f>SUM(AX175*$D175*$E175*$F175*$H175*$AY$11)</f>
        <v>0</v>
      </c>
      <c r="AZ175" s="96"/>
      <c r="BA175" s="56">
        <f>SUM(AZ175*$D175*$E175*$F175*$H175*$BA$11)</f>
        <v>0</v>
      </c>
      <c r="BB175" s="96"/>
      <c r="BC175" s="56">
        <f>SUM(BB175*$D175*$E175*$F175*$H175*$BC$11)</f>
        <v>0</v>
      </c>
      <c r="BD175" s="96"/>
      <c r="BE175" s="56">
        <f>SUM(BD175*$D175*$E175*$F175*$H175*$BE$11)</f>
        <v>0</v>
      </c>
      <c r="BF175" s="96"/>
      <c r="BG175" s="56">
        <f>SUM(BF175*$D175*$E175*$F175*$H175*$BG$11)</f>
        <v>0</v>
      </c>
      <c r="BH175" s="57"/>
      <c r="BI175" s="56">
        <f>SUM(BH175*$D175*$E175*$F175*$H175*$BI$11)</f>
        <v>0</v>
      </c>
      <c r="BJ175" s="96"/>
      <c r="BK175" s="56">
        <f>BJ175*$D175*$E175*$F175*$I175*$BK$11</f>
        <v>0</v>
      </c>
      <c r="BL175" s="95"/>
      <c r="BM175" s="56">
        <f>BL175*$D175*$E175*$F175*$I175*$BM$11</f>
        <v>0</v>
      </c>
      <c r="BN175" s="115"/>
      <c r="BO175" s="56">
        <f>BN175*$D175*$E175*$F175*$I175*$BO$11</f>
        <v>0</v>
      </c>
      <c r="BP175" s="96"/>
      <c r="BQ175" s="56">
        <f>BP175*$D175*$E175*$F175*$I175*$BQ$11</f>
        <v>0</v>
      </c>
      <c r="BR175" s="95"/>
      <c r="BS175" s="56">
        <f>BR175*$D175*$E175*$F175*$I175*$BS$11</f>
        <v>0</v>
      </c>
      <c r="BT175" s="95"/>
      <c r="BU175" s="56">
        <f>BT175*$D175*$E175*$F175*$I175*$BU$11</f>
        <v>0</v>
      </c>
      <c r="BV175" s="95"/>
      <c r="BW175" s="56">
        <f>BV175*$D175*$E175*$F175*$I175*$BW$11</f>
        <v>0</v>
      </c>
      <c r="BX175" s="95"/>
      <c r="BY175" s="56">
        <f>BX175*$D175*$E175*$F175*$I175*$BY$11</f>
        <v>0</v>
      </c>
      <c r="BZ175" s="96"/>
      <c r="CA175" s="56">
        <f>BZ175*$D175*$E175*$F175*$I175*$CA$11</f>
        <v>0</v>
      </c>
      <c r="CB175" s="96"/>
      <c r="CC175" s="56">
        <f>CB175*$D175*$E175*$F175*$I175*$CC$11</f>
        <v>0</v>
      </c>
      <c r="CD175" s="95"/>
      <c r="CE175" s="56">
        <f>CD175*$D175*$E175*$F175*$I175*$CE$11</f>
        <v>0</v>
      </c>
      <c r="CF175" s="96"/>
      <c r="CG175" s="56">
        <f>CF175*$D175*$E175*$F175*$I175*$CG$11</f>
        <v>0</v>
      </c>
      <c r="CH175" s="57"/>
      <c r="CI175" s="56">
        <f>CH175*$D175*$E175*$F175*$I175*$CI$11</f>
        <v>0</v>
      </c>
      <c r="CJ175" s="55"/>
      <c r="CK175" s="56">
        <f>CJ175*$D175*$E175*$F175*$I175*$CK$11</f>
        <v>0</v>
      </c>
      <c r="CL175" s="96"/>
      <c r="CM175" s="56">
        <f>CL175*$D175*$E175*$F175*$I175*$CM$11</f>
        <v>0</v>
      </c>
      <c r="CN175" s="95"/>
      <c r="CO175" s="56">
        <f>CN175*$D175*$E175*$F175*$J175*$CO$11</f>
        <v>0</v>
      </c>
      <c r="CP175" s="95"/>
      <c r="CQ175" s="56">
        <f>CP175*$D175*$E175*$F175*$K175*$CQ$11</f>
        <v>0</v>
      </c>
      <c r="CR175" s="56"/>
      <c r="CS175" s="56">
        <f>CR175*D175*E175*F175</f>
        <v>0</v>
      </c>
      <c r="CT175" s="64">
        <f t="shared" si="661"/>
        <v>0</v>
      </c>
      <c r="CU175" s="64">
        <f t="shared" si="661"/>
        <v>0</v>
      </c>
    </row>
    <row r="176" spans="1:99" s="46" customFormat="1" x14ac:dyDescent="0.25">
      <c r="A176" s="36">
        <v>37</v>
      </c>
      <c r="B176" s="36"/>
      <c r="C176" s="37" t="s">
        <v>275</v>
      </c>
      <c r="D176" s="50">
        <v>11480</v>
      </c>
      <c r="E176" s="108">
        <v>1</v>
      </c>
      <c r="F176" s="39">
        <v>1</v>
      </c>
      <c r="G176" s="88"/>
      <c r="H176" s="104">
        <v>1.4</v>
      </c>
      <c r="I176" s="104">
        <v>1.68</v>
      </c>
      <c r="J176" s="104">
        <v>2.23</v>
      </c>
      <c r="K176" s="99">
        <v>2.57</v>
      </c>
      <c r="L176" s="105">
        <f>SUM(L177:L188)</f>
        <v>0</v>
      </c>
      <c r="M176" s="106">
        <f>SUM(M177:M188)</f>
        <v>0</v>
      </c>
      <c r="N176" s="106">
        <f>SUM(N177:N188)</f>
        <v>0</v>
      </c>
      <c r="O176" s="106">
        <f t="shared" ref="O176:CI176" si="662">SUM(O177:O188)</f>
        <v>0</v>
      </c>
      <c r="P176" s="106">
        <f t="shared" si="662"/>
        <v>0</v>
      </c>
      <c r="Q176" s="106">
        <f t="shared" si="662"/>
        <v>0</v>
      </c>
      <c r="R176" s="105">
        <f t="shared" si="662"/>
        <v>0</v>
      </c>
      <c r="S176" s="106">
        <f t="shared" si="662"/>
        <v>0</v>
      </c>
      <c r="T176" s="106">
        <f t="shared" si="662"/>
        <v>0</v>
      </c>
      <c r="U176" s="106">
        <f t="shared" si="662"/>
        <v>0</v>
      </c>
      <c r="V176" s="105">
        <f t="shared" si="662"/>
        <v>0</v>
      </c>
      <c r="W176" s="105">
        <f t="shared" si="662"/>
        <v>0</v>
      </c>
      <c r="X176" s="106">
        <f t="shared" si="662"/>
        <v>0</v>
      </c>
      <c r="Y176" s="106">
        <f t="shared" si="662"/>
        <v>0</v>
      </c>
      <c r="Z176" s="105">
        <f t="shared" si="662"/>
        <v>0</v>
      </c>
      <c r="AA176" s="106">
        <f t="shared" si="662"/>
        <v>0</v>
      </c>
      <c r="AB176" s="106">
        <f t="shared" si="662"/>
        <v>0</v>
      </c>
      <c r="AC176" s="106">
        <f t="shared" si="662"/>
        <v>0</v>
      </c>
      <c r="AD176" s="106">
        <f>SUM(AD177:AD188)</f>
        <v>0</v>
      </c>
      <c r="AE176" s="106">
        <f>SUM(AE177:AE188)</f>
        <v>0</v>
      </c>
      <c r="AF176" s="105">
        <f t="shared" ref="AF176" si="663">SUM(AF177:AF188)</f>
        <v>0</v>
      </c>
      <c r="AG176" s="106">
        <f t="shared" si="662"/>
        <v>0</v>
      </c>
      <c r="AH176" s="105">
        <f t="shared" si="662"/>
        <v>0</v>
      </c>
      <c r="AI176" s="106">
        <f t="shared" si="662"/>
        <v>0</v>
      </c>
      <c r="AJ176" s="105">
        <v>0</v>
      </c>
      <c r="AK176" s="106">
        <f t="shared" si="662"/>
        <v>0</v>
      </c>
      <c r="AL176" s="105">
        <f>SUM(AL177:AL188)</f>
        <v>0</v>
      </c>
      <c r="AM176" s="105">
        <f>SUM(AM177:AM188)</f>
        <v>0</v>
      </c>
      <c r="AN176" s="106">
        <f t="shared" si="662"/>
        <v>0</v>
      </c>
      <c r="AO176" s="106">
        <f t="shared" si="662"/>
        <v>0</v>
      </c>
      <c r="AP176" s="106">
        <f t="shared" si="662"/>
        <v>0</v>
      </c>
      <c r="AQ176" s="106">
        <f t="shared" si="662"/>
        <v>0</v>
      </c>
      <c r="AR176" s="106">
        <f t="shared" si="662"/>
        <v>0</v>
      </c>
      <c r="AS176" s="106">
        <f t="shared" si="662"/>
        <v>0</v>
      </c>
      <c r="AT176" s="106">
        <f t="shared" si="662"/>
        <v>360</v>
      </c>
      <c r="AU176" s="106">
        <f t="shared" si="662"/>
        <v>8273383.4399999995</v>
      </c>
      <c r="AV176" s="106">
        <f t="shared" si="662"/>
        <v>0</v>
      </c>
      <c r="AW176" s="106">
        <f t="shared" si="662"/>
        <v>0</v>
      </c>
      <c r="AX176" s="105">
        <f t="shared" si="662"/>
        <v>0</v>
      </c>
      <c r="AY176" s="106">
        <f t="shared" si="662"/>
        <v>0</v>
      </c>
      <c r="AZ176" s="106">
        <f t="shared" si="662"/>
        <v>0</v>
      </c>
      <c r="BA176" s="106">
        <f t="shared" si="662"/>
        <v>0</v>
      </c>
      <c r="BB176" s="106">
        <f t="shared" si="662"/>
        <v>0</v>
      </c>
      <c r="BC176" s="106">
        <f t="shared" si="662"/>
        <v>0</v>
      </c>
      <c r="BD176" s="106">
        <f t="shared" si="662"/>
        <v>0</v>
      </c>
      <c r="BE176" s="106">
        <f t="shared" si="662"/>
        <v>0</v>
      </c>
      <c r="BF176" s="106">
        <f t="shared" si="662"/>
        <v>0</v>
      </c>
      <c r="BG176" s="106">
        <f t="shared" si="662"/>
        <v>0</v>
      </c>
      <c r="BH176" s="106">
        <f t="shared" si="662"/>
        <v>0</v>
      </c>
      <c r="BI176" s="106">
        <f t="shared" si="662"/>
        <v>0</v>
      </c>
      <c r="BJ176" s="106">
        <f t="shared" si="662"/>
        <v>0</v>
      </c>
      <c r="BK176" s="106">
        <f t="shared" si="662"/>
        <v>0</v>
      </c>
      <c r="BL176" s="105">
        <f>SUM(BL177:BL188)</f>
        <v>0</v>
      </c>
      <c r="BM176" s="106">
        <f>SUM(BM177:BM188)</f>
        <v>0</v>
      </c>
      <c r="BN176" s="106">
        <f>SUM(BN177:BN188)</f>
        <v>0</v>
      </c>
      <c r="BO176" s="106">
        <f>SUM(BO177:BO188)</f>
        <v>0</v>
      </c>
      <c r="BP176" s="106">
        <f t="shared" si="662"/>
        <v>0</v>
      </c>
      <c r="BQ176" s="106">
        <f t="shared" si="662"/>
        <v>0</v>
      </c>
      <c r="BR176" s="105">
        <f t="shared" si="662"/>
        <v>0</v>
      </c>
      <c r="BS176" s="106">
        <f t="shared" si="662"/>
        <v>0</v>
      </c>
      <c r="BT176" s="106">
        <f t="shared" si="662"/>
        <v>0</v>
      </c>
      <c r="BU176" s="106">
        <f t="shared" si="662"/>
        <v>0</v>
      </c>
      <c r="BV176" s="105">
        <f t="shared" si="662"/>
        <v>0</v>
      </c>
      <c r="BW176" s="106">
        <f t="shared" si="662"/>
        <v>0</v>
      </c>
      <c r="BX176" s="106">
        <f t="shared" si="662"/>
        <v>20</v>
      </c>
      <c r="BY176" s="106">
        <f t="shared" si="662"/>
        <v>702024.96</v>
      </c>
      <c r="BZ176" s="106">
        <f t="shared" si="662"/>
        <v>0</v>
      </c>
      <c r="CA176" s="106">
        <f t="shared" si="662"/>
        <v>0</v>
      </c>
      <c r="CB176" s="106">
        <f t="shared" si="662"/>
        <v>0</v>
      </c>
      <c r="CC176" s="106">
        <f t="shared" si="662"/>
        <v>0</v>
      </c>
      <c r="CD176" s="105">
        <f t="shared" si="662"/>
        <v>0</v>
      </c>
      <c r="CE176" s="106">
        <f t="shared" si="662"/>
        <v>0</v>
      </c>
      <c r="CF176" s="106">
        <f t="shared" si="662"/>
        <v>0</v>
      </c>
      <c r="CG176" s="106">
        <f t="shared" si="662"/>
        <v>0</v>
      </c>
      <c r="CH176" s="106">
        <f t="shared" si="662"/>
        <v>0</v>
      </c>
      <c r="CI176" s="106">
        <f t="shared" si="662"/>
        <v>0</v>
      </c>
      <c r="CJ176" s="105">
        <f t="shared" ref="CJ176:CU176" si="664">SUM(CJ177:CJ188)</f>
        <v>0</v>
      </c>
      <c r="CK176" s="106">
        <f t="shared" si="664"/>
        <v>0</v>
      </c>
      <c r="CL176" s="106">
        <f t="shared" si="664"/>
        <v>0</v>
      </c>
      <c r="CM176" s="106">
        <f t="shared" si="664"/>
        <v>0</v>
      </c>
      <c r="CN176" s="105">
        <v>0</v>
      </c>
      <c r="CO176" s="106">
        <f t="shared" si="664"/>
        <v>0</v>
      </c>
      <c r="CP176" s="105">
        <f t="shared" si="664"/>
        <v>0</v>
      </c>
      <c r="CQ176" s="106">
        <f t="shared" si="664"/>
        <v>0</v>
      </c>
      <c r="CR176" s="106">
        <f t="shared" si="664"/>
        <v>0</v>
      </c>
      <c r="CS176" s="106">
        <f t="shared" si="664"/>
        <v>0</v>
      </c>
      <c r="CT176" s="106">
        <f t="shared" si="664"/>
        <v>380</v>
      </c>
      <c r="CU176" s="106">
        <f t="shared" si="664"/>
        <v>8975408.4000000004</v>
      </c>
    </row>
    <row r="177" spans="1:99" s="1" customFormat="1" ht="60" x14ac:dyDescent="0.25">
      <c r="A177" s="35"/>
      <c r="B177" s="35">
        <v>123</v>
      </c>
      <c r="C177" s="79" t="s">
        <v>276</v>
      </c>
      <c r="D177" s="50">
        <v>11480</v>
      </c>
      <c r="E177" s="51">
        <v>1.61</v>
      </c>
      <c r="F177" s="52">
        <v>1</v>
      </c>
      <c r="G177" s="53"/>
      <c r="H177" s="50">
        <v>1.4</v>
      </c>
      <c r="I177" s="50">
        <v>1.68</v>
      </c>
      <c r="J177" s="50">
        <v>2.23</v>
      </c>
      <c r="K177" s="54">
        <v>2.57</v>
      </c>
      <c r="L177" s="55"/>
      <c r="M177" s="56">
        <f t="shared" ref="M177:M188" si="665">SUM(L177*$D177*$E177*$F177*$H177*$M$11)</f>
        <v>0</v>
      </c>
      <c r="N177" s="57"/>
      <c r="O177" s="56">
        <f t="shared" si="568"/>
        <v>0</v>
      </c>
      <c r="P177" s="57"/>
      <c r="Q177" s="56">
        <f t="shared" ref="Q177:Q188" si="666">SUM(P177*$D177*$E177*$F177*$H177*$Q$11)</f>
        <v>0</v>
      </c>
      <c r="R177" s="55"/>
      <c r="S177" s="56">
        <f t="shared" ref="S177:S188" si="667">SUM(R177*$D177*$E177*$F177*$H177*$S$11)</f>
        <v>0</v>
      </c>
      <c r="T177" s="57"/>
      <c r="U177" s="56">
        <f t="shared" ref="U177:U188" si="668">SUM(T177*$D177*$E177*$F177*$H177*$U$11)</f>
        <v>0</v>
      </c>
      <c r="V177" s="55"/>
      <c r="W177" s="58">
        <f t="shared" ref="W177:W188" si="669">SUM(V177*$D177*$E177*$F177*$H177*$W$11)</f>
        <v>0</v>
      </c>
      <c r="X177" s="59"/>
      <c r="Y177" s="56">
        <f t="shared" si="569"/>
        <v>0</v>
      </c>
      <c r="Z177" s="55"/>
      <c r="AA177" s="56">
        <f t="shared" ref="AA177:AA188" si="670">SUM(Z177*$D177*$E177*$F177*$H177*$AA$11)</f>
        <v>0</v>
      </c>
      <c r="AB177" s="57"/>
      <c r="AC177" s="56">
        <f t="shared" ref="AC177:AC188" si="671">SUM(AB177*$D177*$E177*$F177*$H177*$AC$11)</f>
        <v>0</v>
      </c>
      <c r="AD177" s="57"/>
      <c r="AE177" s="56">
        <f t="shared" ref="AE177:AE188" si="672">SUM(AD177*$D177*$E177*$F177*$H177*$AE$11)</f>
        <v>0</v>
      </c>
      <c r="AF177" s="55"/>
      <c r="AG177" s="56">
        <f t="shared" ref="AG177:AG188" si="673">AF177*$D177*$E177*$F177*$I177*$AG$11</f>
        <v>0</v>
      </c>
      <c r="AH177" s="55"/>
      <c r="AI177" s="56">
        <f>AH177*$D177*$E177*$F177*$I177*$AI$11</f>
        <v>0</v>
      </c>
      <c r="AJ177" s="61"/>
      <c r="AK177" s="56">
        <f>SUM(AJ177*$D177*$E177*$F177*$H177*$AK$11)</f>
        <v>0</v>
      </c>
      <c r="AL177" s="55"/>
      <c r="AM177" s="58">
        <f>SUM(AL177*$D177*$E177*$F177*$H177*$AM$11)</f>
        <v>0</v>
      </c>
      <c r="AN177" s="57"/>
      <c r="AO177" s="56">
        <f>SUM(AN177*$D177*$E177*$F177*$H177*$AO$11)</f>
        <v>0</v>
      </c>
      <c r="AP177" s="57"/>
      <c r="AQ177" s="56">
        <f>SUM(AP177*$D177*$E177*$F177*$H177*$AQ$11)</f>
        <v>0</v>
      </c>
      <c r="AR177" s="57"/>
      <c r="AS177" s="56">
        <f>SUM(AR177*$D177*$E177*$F177*$H177*$AS$11)</f>
        <v>0</v>
      </c>
      <c r="AT177" s="55">
        <v>3</v>
      </c>
      <c r="AU177" s="56">
        <f t="shared" ref="AU177:AU188" si="674">SUM(AT177*$D177*$E177*$F177*$H177*$AU$11)</f>
        <v>77627.759999999995</v>
      </c>
      <c r="AV177" s="57"/>
      <c r="AW177" s="56">
        <f>SUM(AV177*$D177*$E177*$F177*$H177*$AW$11)</f>
        <v>0</v>
      </c>
      <c r="AX177" s="55"/>
      <c r="AY177" s="56">
        <f>SUM(AX177*$D177*$E177*$F177*$H177*$AY$11)</f>
        <v>0</v>
      </c>
      <c r="AZ177" s="57"/>
      <c r="BA177" s="56">
        <f>SUM(AZ177*$D177*$E177*$F177*$H177*$BA$11)</f>
        <v>0</v>
      </c>
      <c r="BB177" s="57"/>
      <c r="BC177" s="56">
        <f>SUM(BB177*$D177*$E177*$F177*$H177*$BC$11)</f>
        <v>0</v>
      </c>
      <c r="BD177" s="57"/>
      <c r="BE177" s="56">
        <f>SUM(BD177*$D177*$E177*$F177*$H177*$BE$11)</f>
        <v>0</v>
      </c>
      <c r="BF177" s="57"/>
      <c r="BG177" s="56">
        <f>SUM(BF177*$D177*$E177*$F177*$H177*$BG$11)</f>
        <v>0</v>
      </c>
      <c r="BH177" s="57"/>
      <c r="BI177" s="56">
        <f>SUM(BH177*$D177*$E177*$F177*$H177*$BI$11)</f>
        <v>0</v>
      </c>
      <c r="BJ177" s="57"/>
      <c r="BK177" s="56">
        <f>BJ177*$D177*$E177*$F177*$I177*$BK$11</f>
        <v>0</v>
      </c>
      <c r="BL177" s="55"/>
      <c r="BM177" s="56">
        <f>BL177*$D177*$E177*$F177*$I177*$BM$11</f>
        <v>0</v>
      </c>
      <c r="BN177" s="114"/>
      <c r="BO177" s="56">
        <f>BN177*$D177*$E177*$F177*$I177*$BO$11</f>
        <v>0</v>
      </c>
      <c r="BP177" s="57"/>
      <c r="BQ177" s="56">
        <f>BP177*$D177*$E177*$F177*$I177*$BQ$11</f>
        <v>0</v>
      </c>
      <c r="BR177" s="55"/>
      <c r="BS177" s="56">
        <f>BR177*$D177*$E177*$F177*$I177*$BS$11</f>
        <v>0</v>
      </c>
      <c r="BT177" s="55"/>
      <c r="BU177" s="56">
        <f>BT177*$D177*$E177*$F177*$I177*$BU$11</f>
        <v>0</v>
      </c>
      <c r="BV177" s="55"/>
      <c r="BW177" s="56">
        <f>BV177*$D177*$E177*$F177*$I177*$BW$11</f>
        <v>0</v>
      </c>
      <c r="BX177" s="55"/>
      <c r="BY177" s="56">
        <f>BX177*$D177*$E177*$F177*$I177*$BY$11</f>
        <v>0</v>
      </c>
      <c r="BZ177" s="57"/>
      <c r="CA177" s="56">
        <f>BZ177*$D177*$E177*$F177*$I177*$CA$11</f>
        <v>0</v>
      </c>
      <c r="CB177" s="57"/>
      <c r="CC177" s="56">
        <f>CB177*$D177*$E177*$F177*$I177*$CC$11</f>
        <v>0</v>
      </c>
      <c r="CD177" s="55"/>
      <c r="CE177" s="56">
        <f>CD177*$D177*$E177*$F177*$I177*$CE$11</f>
        <v>0</v>
      </c>
      <c r="CF177" s="57"/>
      <c r="CG177" s="56">
        <f>CF177*$D177*$E177*$F177*$I177*$CG$11</f>
        <v>0</v>
      </c>
      <c r="CH177" s="57"/>
      <c r="CI177" s="56">
        <f>CH177*$D177*$E177*$F177*$I177*$CI$11</f>
        <v>0</v>
      </c>
      <c r="CJ177" s="55"/>
      <c r="CK177" s="56">
        <f>CJ177*$D177*$E177*$F177*$I177*$CK$11</f>
        <v>0</v>
      </c>
      <c r="CL177" s="57"/>
      <c r="CM177" s="56">
        <f>CL177*$D177*$E177*$F177*$I177*$CM$11</f>
        <v>0</v>
      </c>
      <c r="CN177" s="55"/>
      <c r="CO177" s="56">
        <f>CN177*$D177*$E177*$F177*$J177*$CO$11</f>
        <v>0</v>
      </c>
      <c r="CP177" s="55"/>
      <c r="CQ177" s="56">
        <f>CP177*$D177*$E177*$F177*$K177*$CQ$11</f>
        <v>0</v>
      </c>
      <c r="CR177" s="56"/>
      <c r="CS177" s="56">
        <f>CR177*D177*E177*F177</f>
        <v>0</v>
      </c>
      <c r="CT177" s="64">
        <f t="shared" ref="CT177:CU188" si="675">SUM(N177+L177+X177+P177+R177+Z177+V177+T177+AB177+AF177+AD177+AH177+AJ177+AN177+BJ177+BP177+AL177+AX177+AZ177+CB177+CD177+BZ177+CF177+CH177+BT177+BV177+AP177+AR177+AT177+AV177+BL177+BN177+BR177+BB177+BD177+BF177+BH177+BX177+CJ177+CL177+CN177+CP177+CR177)</f>
        <v>3</v>
      </c>
      <c r="CU177" s="64">
        <f t="shared" si="675"/>
        <v>77627.759999999995</v>
      </c>
    </row>
    <row r="178" spans="1:99" s="1" customFormat="1" ht="60" x14ac:dyDescent="0.25">
      <c r="A178" s="35"/>
      <c r="B178" s="35">
        <v>124</v>
      </c>
      <c r="C178" s="79" t="s">
        <v>277</v>
      </c>
      <c r="D178" s="50">
        <v>11480</v>
      </c>
      <c r="E178" s="51">
        <v>1.94</v>
      </c>
      <c r="F178" s="52">
        <v>1</v>
      </c>
      <c r="G178" s="53"/>
      <c r="H178" s="50">
        <v>1.4</v>
      </c>
      <c r="I178" s="50">
        <v>1.68</v>
      </c>
      <c r="J178" s="50">
        <v>2.23</v>
      </c>
      <c r="K178" s="54">
        <v>2.57</v>
      </c>
      <c r="L178" s="55"/>
      <c r="M178" s="56">
        <f t="shared" si="665"/>
        <v>0</v>
      </c>
      <c r="N178" s="57"/>
      <c r="O178" s="56">
        <f t="shared" si="568"/>
        <v>0</v>
      </c>
      <c r="P178" s="57"/>
      <c r="Q178" s="56">
        <f t="shared" si="666"/>
        <v>0</v>
      </c>
      <c r="R178" s="55"/>
      <c r="S178" s="56">
        <f t="shared" si="667"/>
        <v>0</v>
      </c>
      <c r="T178" s="57"/>
      <c r="U178" s="56">
        <f t="shared" si="668"/>
        <v>0</v>
      </c>
      <c r="V178" s="55"/>
      <c r="W178" s="58">
        <f t="shared" si="669"/>
        <v>0</v>
      </c>
      <c r="X178" s="59"/>
      <c r="Y178" s="56">
        <f t="shared" si="569"/>
        <v>0</v>
      </c>
      <c r="Z178" s="55"/>
      <c r="AA178" s="56">
        <f t="shared" si="670"/>
        <v>0</v>
      </c>
      <c r="AB178" s="57"/>
      <c r="AC178" s="56">
        <f t="shared" si="671"/>
        <v>0</v>
      </c>
      <c r="AD178" s="57"/>
      <c r="AE178" s="56">
        <f t="shared" si="672"/>
        <v>0</v>
      </c>
      <c r="AF178" s="55"/>
      <c r="AG178" s="56">
        <f t="shared" si="673"/>
        <v>0</v>
      </c>
      <c r="AH178" s="55"/>
      <c r="AI178" s="56">
        <f>AH178*$D178*$E178*$F178*$I178*$AI$11</f>
        <v>0</v>
      </c>
      <c r="AJ178" s="61"/>
      <c r="AK178" s="56">
        <f>SUM(AJ178*$D178*$E178*$F178*$H178*$AK$11)</f>
        <v>0</v>
      </c>
      <c r="AL178" s="55"/>
      <c r="AM178" s="58">
        <f>SUM(AL178*$D178*$E178*$F178*$H178*$AM$11)</f>
        <v>0</v>
      </c>
      <c r="AN178" s="57"/>
      <c r="AO178" s="56">
        <f>SUM(AN178*$D178*$E178*$F178*$H178*$AO$11)</f>
        <v>0</v>
      </c>
      <c r="AP178" s="57"/>
      <c r="AQ178" s="56">
        <f>SUM(AP178*$D178*$E178*$F178*$H178*$AQ$11)</f>
        <v>0</v>
      </c>
      <c r="AR178" s="57"/>
      <c r="AS178" s="56">
        <f>SUM(AR178*$D178*$E178*$F178*$H178*$AS$11)</f>
        <v>0</v>
      </c>
      <c r="AT178" s="55">
        <v>2</v>
      </c>
      <c r="AU178" s="56">
        <f t="shared" si="674"/>
        <v>62359.360000000001</v>
      </c>
      <c r="AV178" s="57"/>
      <c r="AW178" s="56">
        <f>SUM(AV178*$D178*$E178*$F178*$H178*$AW$11)</f>
        <v>0</v>
      </c>
      <c r="AX178" s="55"/>
      <c r="AY178" s="56">
        <f>SUM(AX178*$D178*$E178*$F178*$H178*$AY$11)</f>
        <v>0</v>
      </c>
      <c r="AZ178" s="57"/>
      <c r="BA178" s="56">
        <f>SUM(AZ178*$D178*$E178*$F178*$H178*$BA$11)</f>
        <v>0</v>
      </c>
      <c r="BB178" s="57"/>
      <c r="BC178" s="56">
        <f>SUM(BB178*$D178*$E178*$F178*$H178*$BC$11)</f>
        <v>0</v>
      </c>
      <c r="BD178" s="57"/>
      <c r="BE178" s="56">
        <f>SUM(BD178*$D178*$E178*$F178*$H178*$BE$11)</f>
        <v>0</v>
      </c>
      <c r="BF178" s="57"/>
      <c r="BG178" s="56">
        <f>SUM(BF178*$D178*$E178*$F178*$H178*$BG$11)</f>
        <v>0</v>
      </c>
      <c r="BH178" s="57"/>
      <c r="BI178" s="56">
        <f>SUM(BH178*$D178*$E178*$F178*$H178*$BI$11)</f>
        <v>0</v>
      </c>
      <c r="BJ178" s="57"/>
      <c r="BK178" s="56">
        <f>BJ178*$D178*$E178*$F178*$I178*$BK$11</f>
        <v>0</v>
      </c>
      <c r="BL178" s="55"/>
      <c r="BM178" s="56">
        <f>BL178*$D178*$E178*$F178*$I178*$BM$11</f>
        <v>0</v>
      </c>
      <c r="BN178" s="114"/>
      <c r="BO178" s="56">
        <f>BN178*$D178*$E178*$F178*$I178*$BO$11</f>
        <v>0</v>
      </c>
      <c r="BP178" s="57"/>
      <c r="BQ178" s="56">
        <f>BP178*$D178*$E178*$F178*$I178*$BQ$11</f>
        <v>0</v>
      </c>
      <c r="BR178" s="55"/>
      <c r="BS178" s="56">
        <f>BR178*$D178*$E178*$F178*$I178*$BS$11</f>
        <v>0</v>
      </c>
      <c r="BT178" s="55"/>
      <c r="BU178" s="56">
        <f>BT178*$D178*$E178*$F178*$I178*$BU$11</f>
        <v>0</v>
      </c>
      <c r="BV178" s="55"/>
      <c r="BW178" s="56">
        <f>BV178*$D178*$E178*$F178*$I178*$BW$11</f>
        <v>0</v>
      </c>
      <c r="BX178" s="55"/>
      <c r="BY178" s="56">
        <f>BX178*$D178*$E178*$F178*$I178*$BY$11</f>
        <v>0</v>
      </c>
      <c r="BZ178" s="57"/>
      <c r="CA178" s="56">
        <f>BZ178*$D178*$E178*$F178*$I178*$CA$11</f>
        <v>0</v>
      </c>
      <c r="CB178" s="57"/>
      <c r="CC178" s="56">
        <f>CB178*$D178*$E178*$F178*$I178*$CC$11</f>
        <v>0</v>
      </c>
      <c r="CD178" s="55"/>
      <c r="CE178" s="56">
        <f>CD178*$D178*$E178*$F178*$I178*$CE$11</f>
        <v>0</v>
      </c>
      <c r="CF178" s="57"/>
      <c r="CG178" s="56">
        <f>CF178*$D178*$E178*$F178*$I178*$CG$11</f>
        <v>0</v>
      </c>
      <c r="CH178" s="57"/>
      <c r="CI178" s="56">
        <f>CH178*$D178*$E178*$F178*$I178*$CI$11</f>
        <v>0</v>
      </c>
      <c r="CJ178" s="55"/>
      <c r="CK178" s="56">
        <f>CJ178*$D178*$E178*$F178*$I178*$CK$11</f>
        <v>0</v>
      </c>
      <c r="CL178" s="57"/>
      <c r="CM178" s="56">
        <f>CL178*$D178*$E178*$F178*$I178*$CM$11</f>
        <v>0</v>
      </c>
      <c r="CN178" s="55"/>
      <c r="CO178" s="56">
        <f>CN178*$D178*$E178*$F178*$J178*$CO$11</f>
        <v>0</v>
      </c>
      <c r="CP178" s="55"/>
      <c r="CQ178" s="56">
        <f>CP178*$D178*$E178*$F178*$K178*$CQ$11</f>
        <v>0</v>
      </c>
      <c r="CR178" s="56"/>
      <c r="CS178" s="56">
        <f>CR178*D178*E178*F178</f>
        <v>0</v>
      </c>
      <c r="CT178" s="64">
        <f t="shared" si="675"/>
        <v>2</v>
      </c>
      <c r="CU178" s="64">
        <f t="shared" si="675"/>
        <v>62359.360000000001</v>
      </c>
    </row>
    <row r="179" spans="1:99" s="1" customFormat="1" ht="75" x14ac:dyDescent="0.25">
      <c r="A179" s="35"/>
      <c r="B179" s="35">
        <v>125</v>
      </c>
      <c r="C179" s="79" t="s">
        <v>278</v>
      </c>
      <c r="D179" s="50">
        <v>11480</v>
      </c>
      <c r="E179" s="51">
        <v>1.52</v>
      </c>
      <c r="F179" s="52">
        <v>1</v>
      </c>
      <c r="G179" s="53"/>
      <c r="H179" s="50">
        <v>1.4</v>
      </c>
      <c r="I179" s="50">
        <v>1.68</v>
      </c>
      <c r="J179" s="50">
        <v>2.23</v>
      </c>
      <c r="K179" s="54">
        <v>2.57</v>
      </c>
      <c r="L179" s="55"/>
      <c r="M179" s="56">
        <f t="shared" si="665"/>
        <v>0</v>
      </c>
      <c r="N179" s="57"/>
      <c r="O179" s="56">
        <f t="shared" si="568"/>
        <v>0</v>
      </c>
      <c r="P179" s="57"/>
      <c r="Q179" s="56">
        <f t="shared" si="666"/>
        <v>0</v>
      </c>
      <c r="R179" s="55"/>
      <c r="S179" s="56">
        <f t="shared" si="667"/>
        <v>0</v>
      </c>
      <c r="T179" s="57"/>
      <c r="U179" s="56">
        <f t="shared" si="668"/>
        <v>0</v>
      </c>
      <c r="V179" s="55"/>
      <c r="W179" s="58">
        <f t="shared" si="669"/>
        <v>0</v>
      </c>
      <c r="X179" s="59"/>
      <c r="Y179" s="56">
        <f t="shared" si="569"/>
        <v>0</v>
      </c>
      <c r="Z179" s="55"/>
      <c r="AA179" s="56">
        <f t="shared" si="670"/>
        <v>0</v>
      </c>
      <c r="AB179" s="57"/>
      <c r="AC179" s="56">
        <f t="shared" si="671"/>
        <v>0</v>
      </c>
      <c r="AD179" s="57"/>
      <c r="AE179" s="56">
        <f t="shared" si="672"/>
        <v>0</v>
      </c>
      <c r="AF179" s="55"/>
      <c r="AG179" s="56">
        <f t="shared" si="673"/>
        <v>0</v>
      </c>
      <c r="AH179" s="55"/>
      <c r="AI179" s="56">
        <f>AH179*$D179*$E179*$F179*$I179*$AI$11</f>
        <v>0</v>
      </c>
      <c r="AJ179" s="61"/>
      <c r="AK179" s="56">
        <f>SUM(AJ179*$D179*$E179*$F179*$H179*$AK$11)</f>
        <v>0</v>
      </c>
      <c r="AL179" s="55"/>
      <c r="AM179" s="58">
        <f>SUM(AL179*$D179*$E179*$F179*$H179*$AM$11)</f>
        <v>0</v>
      </c>
      <c r="AN179" s="57"/>
      <c r="AO179" s="56">
        <f>SUM(AN179*$D179*$E179*$F179*$H179*$AO$11)</f>
        <v>0</v>
      </c>
      <c r="AP179" s="57"/>
      <c r="AQ179" s="56">
        <f>SUM(AP179*$D179*$E179*$F179*$H179*$AQ$11)</f>
        <v>0</v>
      </c>
      <c r="AR179" s="57"/>
      <c r="AS179" s="56">
        <f>SUM(AR179*$D179*$E179*$F179*$H179*$AS$11)</f>
        <v>0</v>
      </c>
      <c r="AT179" s="55">
        <v>35</v>
      </c>
      <c r="AU179" s="56">
        <f t="shared" si="674"/>
        <v>855030.39999999991</v>
      </c>
      <c r="AV179" s="57"/>
      <c r="AW179" s="56">
        <f>SUM(AV179*$D179*$E179*$F179*$H179*$AW$11)</f>
        <v>0</v>
      </c>
      <c r="AX179" s="55"/>
      <c r="AY179" s="56">
        <f>SUM(AX179*$D179*$E179*$F179*$H179*$AY$11)</f>
        <v>0</v>
      </c>
      <c r="AZ179" s="57"/>
      <c r="BA179" s="56">
        <f>SUM(AZ179*$D179*$E179*$F179*$H179*$BA$11)</f>
        <v>0</v>
      </c>
      <c r="BB179" s="57"/>
      <c r="BC179" s="56">
        <f>SUM(BB179*$D179*$E179*$F179*$H179*$BC$11)</f>
        <v>0</v>
      </c>
      <c r="BD179" s="57"/>
      <c r="BE179" s="56">
        <f>SUM(BD179*$D179*$E179*$F179*$H179*$BE$11)</f>
        <v>0</v>
      </c>
      <c r="BF179" s="57"/>
      <c r="BG179" s="56">
        <f>SUM(BF179*$D179*$E179*$F179*$H179*$BG$11)</f>
        <v>0</v>
      </c>
      <c r="BH179" s="57"/>
      <c r="BI179" s="56">
        <f>SUM(BH179*$D179*$E179*$F179*$H179*$BI$11)</f>
        <v>0</v>
      </c>
      <c r="BJ179" s="57"/>
      <c r="BK179" s="56">
        <f>BJ179*$D179*$E179*$F179*$I179*$BK$11</f>
        <v>0</v>
      </c>
      <c r="BL179" s="55"/>
      <c r="BM179" s="56">
        <f>BL179*$D179*$E179*$F179*$I179*$BM$11</f>
        <v>0</v>
      </c>
      <c r="BN179" s="114"/>
      <c r="BO179" s="56">
        <f>BN179*$D179*$E179*$F179*$I179*$BO$11</f>
        <v>0</v>
      </c>
      <c r="BP179" s="57"/>
      <c r="BQ179" s="56">
        <f>BP179*$D179*$E179*$F179*$I179*$BQ$11</f>
        <v>0</v>
      </c>
      <c r="BR179" s="55"/>
      <c r="BS179" s="56">
        <f>BR179*$D179*$E179*$F179*$I179*$BS$11</f>
        <v>0</v>
      </c>
      <c r="BT179" s="55"/>
      <c r="BU179" s="56">
        <f>BT179*$D179*$E179*$F179*$I179*$BU$11</f>
        <v>0</v>
      </c>
      <c r="BV179" s="55"/>
      <c r="BW179" s="56">
        <f>BV179*$D179*$E179*$F179*$I179*$BW$11</f>
        <v>0</v>
      </c>
      <c r="BX179" s="55"/>
      <c r="BY179" s="56">
        <f>BX179*$D179*$E179*$F179*$I179*$BY$11</f>
        <v>0</v>
      </c>
      <c r="BZ179" s="57"/>
      <c r="CA179" s="56">
        <f>BZ179*$D179*$E179*$F179*$I179*$CA$11</f>
        <v>0</v>
      </c>
      <c r="CB179" s="57"/>
      <c r="CC179" s="56">
        <f>CB179*$D179*$E179*$F179*$I179*$CC$11</f>
        <v>0</v>
      </c>
      <c r="CD179" s="55"/>
      <c r="CE179" s="56">
        <f>CD179*$D179*$E179*$F179*$I179*$CE$11</f>
        <v>0</v>
      </c>
      <c r="CF179" s="57"/>
      <c r="CG179" s="56">
        <f>CF179*$D179*$E179*$F179*$I179*$CG$11</f>
        <v>0</v>
      </c>
      <c r="CH179" s="57"/>
      <c r="CI179" s="56">
        <f>CH179*$D179*$E179*$F179*$I179*$CI$11</f>
        <v>0</v>
      </c>
      <c r="CJ179" s="55"/>
      <c r="CK179" s="56">
        <f>CJ179*$D179*$E179*$F179*$I179*$CK$11</f>
        <v>0</v>
      </c>
      <c r="CL179" s="57"/>
      <c r="CM179" s="56">
        <f>CL179*$D179*$E179*$F179*$I179*$CM$11</f>
        <v>0</v>
      </c>
      <c r="CN179" s="55"/>
      <c r="CO179" s="56">
        <f>CN179*$D179*$E179*$F179*$J179*$CO$11</f>
        <v>0</v>
      </c>
      <c r="CP179" s="55"/>
      <c r="CQ179" s="56">
        <f>CP179*$D179*$E179*$F179*$K179*$CQ$11</f>
        <v>0</v>
      </c>
      <c r="CR179" s="56"/>
      <c r="CS179" s="56">
        <f>CR179*D179*E179*F179</f>
        <v>0</v>
      </c>
      <c r="CT179" s="64">
        <f t="shared" si="675"/>
        <v>35</v>
      </c>
      <c r="CU179" s="64">
        <f t="shared" si="675"/>
        <v>855030.39999999991</v>
      </c>
    </row>
    <row r="180" spans="1:99" s="1" customFormat="1" ht="75" x14ac:dyDescent="0.25">
      <c r="A180" s="35"/>
      <c r="B180" s="35">
        <v>126</v>
      </c>
      <c r="C180" s="79" t="s">
        <v>279</v>
      </c>
      <c r="D180" s="50">
        <v>11480</v>
      </c>
      <c r="E180" s="51">
        <v>1.82</v>
      </c>
      <c r="F180" s="52">
        <v>1</v>
      </c>
      <c r="G180" s="53"/>
      <c r="H180" s="50">
        <v>1.4</v>
      </c>
      <c r="I180" s="50">
        <v>1.68</v>
      </c>
      <c r="J180" s="50">
        <v>2.23</v>
      </c>
      <c r="K180" s="54">
        <v>2.57</v>
      </c>
      <c r="L180" s="55"/>
      <c r="M180" s="56">
        <f t="shared" si="665"/>
        <v>0</v>
      </c>
      <c r="N180" s="57"/>
      <c r="O180" s="56">
        <f t="shared" si="568"/>
        <v>0</v>
      </c>
      <c r="P180" s="57"/>
      <c r="Q180" s="56">
        <f t="shared" si="666"/>
        <v>0</v>
      </c>
      <c r="R180" s="55"/>
      <c r="S180" s="56">
        <f t="shared" si="667"/>
        <v>0</v>
      </c>
      <c r="T180" s="57"/>
      <c r="U180" s="56">
        <f t="shared" si="668"/>
        <v>0</v>
      </c>
      <c r="V180" s="55"/>
      <c r="W180" s="58">
        <f t="shared" si="669"/>
        <v>0</v>
      </c>
      <c r="X180" s="59"/>
      <c r="Y180" s="56">
        <f t="shared" si="569"/>
        <v>0</v>
      </c>
      <c r="Z180" s="55"/>
      <c r="AA180" s="56">
        <f t="shared" si="670"/>
        <v>0</v>
      </c>
      <c r="AB180" s="57"/>
      <c r="AC180" s="56">
        <f t="shared" si="671"/>
        <v>0</v>
      </c>
      <c r="AD180" s="57"/>
      <c r="AE180" s="56">
        <f t="shared" si="672"/>
        <v>0</v>
      </c>
      <c r="AF180" s="55"/>
      <c r="AG180" s="56">
        <f t="shared" si="673"/>
        <v>0</v>
      </c>
      <c r="AH180" s="55"/>
      <c r="AI180" s="56">
        <f>AH180*$D180*$E180*$F180*$I180*$AI$11</f>
        <v>0</v>
      </c>
      <c r="AJ180" s="61"/>
      <c r="AK180" s="56">
        <f>SUM(AJ180*$D180*$E180*$F180*$H180*$AK$11)</f>
        <v>0</v>
      </c>
      <c r="AL180" s="55"/>
      <c r="AM180" s="58">
        <f>SUM(AL180*$D180*$E180*$F180*$H180*$AM$11)</f>
        <v>0</v>
      </c>
      <c r="AN180" s="57"/>
      <c r="AO180" s="56">
        <f>SUM(AN180*$D180*$E180*$F180*$H180*$AO$11)</f>
        <v>0</v>
      </c>
      <c r="AP180" s="57"/>
      <c r="AQ180" s="56">
        <f>SUM(AP180*$D180*$E180*$F180*$H180*$AQ$11)</f>
        <v>0</v>
      </c>
      <c r="AR180" s="57"/>
      <c r="AS180" s="56">
        <f>SUM(AR180*$D180*$E180*$F180*$H180*$AS$11)</f>
        <v>0</v>
      </c>
      <c r="AT180" s="55">
        <v>14</v>
      </c>
      <c r="AU180" s="56">
        <f t="shared" si="674"/>
        <v>409514.56</v>
      </c>
      <c r="AV180" s="57"/>
      <c r="AW180" s="56">
        <f>SUM(AV180*$D180*$E180*$F180*$H180*$AW$11)</f>
        <v>0</v>
      </c>
      <c r="AX180" s="55"/>
      <c r="AY180" s="56">
        <f>SUM(AX180*$D180*$E180*$F180*$H180*$AY$11)</f>
        <v>0</v>
      </c>
      <c r="AZ180" s="57"/>
      <c r="BA180" s="56">
        <f>SUM(AZ180*$D180*$E180*$F180*$H180*$BA$11)</f>
        <v>0</v>
      </c>
      <c r="BB180" s="57"/>
      <c r="BC180" s="56">
        <f>SUM(BB180*$D180*$E180*$F180*$H180*$BC$11)</f>
        <v>0</v>
      </c>
      <c r="BD180" s="57"/>
      <c r="BE180" s="56">
        <f>SUM(BD180*$D180*$E180*$F180*$H180*$BE$11)</f>
        <v>0</v>
      </c>
      <c r="BF180" s="57"/>
      <c r="BG180" s="56">
        <f>SUM(BF180*$D180*$E180*$F180*$H180*$BG$11)</f>
        <v>0</v>
      </c>
      <c r="BH180" s="57"/>
      <c r="BI180" s="56">
        <f>SUM(BH180*$D180*$E180*$F180*$H180*$BI$11)</f>
        <v>0</v>
      </c>
      <c r="BJ180" s="57"/>
      <c r="BK180" s="56">
        <f>BJ180*$D180*$E180*$F180*$I180*$BK$11</f>
        <v>0</v>
      </c>
      <c r="BL180" s="55"/>
      <c r="BM180" s="56">
        <f>BL180*$D180*$E180*$F180*$I180*$BM$11</f>
        <v>0</v>
      </c>
      <c r="BN180" s="114"/>
      <c r="BO180" s="56">
        <f>BN180*$D180*$E180*$F180*$I180*$BO$11</f>
        <v>0</v>
      </c>
      <c r="BP180" s="57"/>
      <c r="BQ180" s="56">
        <f>BP180*$D180*$E180*$F180*$I180*$BQ$11</f>
        <v>0</v>
      </c>
      <c r="BR180" s="55"/>
      <c r="BS180" s="56">
        <f>BR180*$D180*$E180*$F180*$I180*$BS$11</f>
        <v>0</v>
      </c>
      <c r="BT180" s="55"/>
      <c r="BU180" s="56">
        <f>BT180*$D180*$E180*$F180*$I180*$BU$11</f>
        <v>0</v>
      </c>
      <c r="BV180" s="55"/>
      <c r="BW180" s="56">
        <f>BV180*$D180*$E180*$F180*$I180*$BW$11</f>
        <v>0</v>
      </c>
      <c r="BX180" s="55">
        <v>20</v>
      </c>
      <c r="BY180" s="56">
        <f>BX180*$D180*$E180*$F180*$I180*$BY$11</f>
        <v>702024.96</v>
      </c>
      <c r="BZ180" s="57"/>
      <c r="CA180" s="56">
        <f>BZ180*$D180*$E180*$F180*$I180*$CA$11</f>
        <v>0</v>
      </c>
      <c r="CB180" s="57"/>
      <c r="CC180" s="56">
        <f>CB180*$D180*$E180*$F180*$I180*$CC$11</f>
        <v>0</v>
      </c>
      <c r="CD180" s="55"/>
      <c r="CE180" s="56">
        <f>CD180*$D180*$E180*$F180*$I180*$CE$11</f>
        <v>0</v>
      </c>
      <c r="CF180" s="57"/>
      <c r="CG180" s="56">
        <f>CF180*$D180*$E180*$F180*$I180*$CG$11</f>
        <v>0</v>
      </c>
      <c r="CH180" s="57"/>
      <c r="CI180" s="56">
        <f>CH180*$D180*$E180*$F180*$I180*$CI$11</f>
        <v>0</v>
      </c>
      <c r="CJ180" s="55"/>
      <c r="CK180" s="56">
        <f>CJ180*$D180*$E180*$F180*$I180*$CK$11</f>
        <v>0</v>
      </c>
      <c r="CL180" s="57"/>
      <c r="CM180" s="56">
        <f>CL180*$D180*$E180*$F180*$I180*$CM$11</f>
        <v>0</v>
      </c>
      <c r="CN180" s="55"/>
      <c r="CO180" s="56">
        <f>CN180*$D180*$E180*$F180*$J180*$CO$11</f>
        <v>0</v>
      </c>
      <c r="CP180" s="55"/>
      <c r="CQ180" s="56">
        <f>CP180*$D180*$E180*$F180*$K180*$CQ$11</f>
        <v>0</v>
      </c>
      <c r="CR180" s="56"/>
      <c r="CS180" s="56">
        <f>CR180*D180*E180*F180</f>
        <v>0</v>
      </c>
      <c r="CT180" s="64">
        <f t="shared" si="675"/>
        <v>34</v>
      </c>
      <c r="CU180" s="64">
        <f t="shared" si="675"/>
        <v>1111539.52</v>
      </c>
    </row>
    <row r="181" spans="1:99" s="1" customFormat="1" ht="30" x14ac:dyDescent="0.25">
      <c r="A181" s="35"/>
      <c r="B181" s="35">
        <v>127</v>
      </c>
      <c r="C181" s="79" t="s">
        <v>280</v>
      </c>
      <c r="D181" s="50">
        <v>11480</v>
      </c>
      <c r="E181" s="51">
        <v>1.39</v>
      </c>
      <c r="F181" s="52">
        <v>1</v>
      </c>
      <c r="G181" s="53"/>
      <c r="H181" s="50">
        <v>1.4</v>
      </c>
      <c r="I181" s="50">
        <v>1.68</v>
      </c>
      <c r="J181" s="50">
        <v>2.23</v>
      </c>
      <c r="K181" s="54">
        <v>2.57</v>
      </c>
      <c r="L181" s="55"/>
      <c r="M181" s="56"/>
      <c r="N181" s="57"/>
      <c r="O181" s="56"/>
      <c r="P181" s="57"/>
      <c r="Q181" s="56"/>
      <c r="R181" s="55"/>
      <c r="S181" s="56"/>
      <c r="T181" s="57"/>
      <c r="U181" s="56"/>
      <c r="V181" s="55"/>
      <c r="W181" s="58"/>
      <c r="X181" s="59"/>
      <c r="Y181" s="56"/>
      <c r="Z181" s="55"/>
      <c r="AA181" s="56"/>
      <c r="AB181" s="57"/>
      <c r="AC181" s="56"/>
      <c r="AD181" s="57"/>
      <c r="AE181" s="56"/>
      <c r="AF181" s="55"/>
      <c r="AG181" s="56"/>
      <c r="AH181" s="55"/>
      <c r="AI181" s="56"/>
      <c r="AJ181" s="61"/>
      <c r="AK181" s="56"/>
      <c r="AL181" s="55"/>
      <c r="AM181" s="58"/>
      <c r="AN181" s="57"/>
      <c r="AO181" s="56"/>
      <c r="AP181" s="57"/>
      <c r="AQ181" s="56"/>
      <c r="AR181" s="57"/>
      <c r="AS181" s="56"/>
      <c r="AT181" s="55">
        <v>6</v>
      </c>
      <c r="AU181" s="56">
        <f t="shared" si="674"/>
        <v>134040.47999999998</v>
      </c>
      <c r="AV181" s="57"/>
      <c r="AW181" s="56"/>
      <c r="AX181" s="55"/>
      <c r="AY181" s="56"/>
      <c r="AZ181" s="57"/>
      <c r="BA181" s="56"/>
      <c r="BB181" s="57"/>
      <c r="BC181" s="56"/>
      <c r="BD181" s="57"/>
      <c r="BE181" s="56"/>
      <c r="BF181" s="57"/>
      <c r="BG181" s="56"/>
      <c r="BH181" s="57"/>
      <c r="BI181" s="56"/>
      <c r="BJ181" s="57"/>
      <c r="BK181" s="56"/>
      <c r="BL181" s="55"/>
      <c r="BM181" s="56"/>
      <c r="BN181" s="114"/>
      <c r="BO181" s="56"/>
      <c r="BP181" s="57"/>
      <c r="BQ181" s="56"/>
      <c r="BR181" s="55"/>
      <c r="BS181" s="56"/>
      <c r="BT181" s="55"/>
      <c r="BU181" s="56"/>
      <c r="BV181" s="55"/>
      <c r="BW181" s="56"/>
      <c r="BX181" s="55"/>
      <c r="BY181" s="56"/>
      <c r="BZ181" s="57"/>
      <c r="CA181" s="56"/>
      <c r="CB181" s="57"/>
      <c r="CC181" s="56"/>
      <c r="CD181" s="55"/>
      <c r="CE181" s="56"/>
      <c r="CF181" s="57"/>
      <c r="CG181" s="56"/>
      <c r="CH181" s="57"/>
      <c r="CI181" s="56"/>
      <c r="CJ181" s="55"/>
      <c r="CK181" s="56"/>
      <c r="CL181" s="57"/>
      <c r="CM181" s="56"/>
      <c r="CN181" s="55"/>
      <c r="CO181" s="56"/>
      <c r="CP181" s="55"/>
      <c r="CQ181" s="56"/>
      <c r="CR181" s="56"/>
      <c r="CS181" s="56"/>
      <c r="CT181" s="64">
        <f t="shared" si="675"/>
        <v>6</v>
      </c>
      <c r="CU181" s="64">
        <f t="shared" si="675"/>
        <v>134040.47999999998</v>
      </c>
    </row>
    <row r="182" spans="1:99" s="1" customFormat="1" ht="30" x14ac:dyDescent="0.25">
      <c r="A182" s="35"/>
      <c r="B182" s="35">
        <v>128</v>
      </c>
      <c r="C182" s="79" t="s">
        <v>281</v>
      </c>
      <c r="D182" s="50">
        <v>11480</v>
      </c>
      <c r="E182" s="51">
        <v>1.67</v>
      </c>
      <c r="F182" s="52">
        <v>1</v>
      </c>
      <c r="G182" s="53"/>
      <c r="H182" s="50">
        <v>1.4</v>
      </c>
      <c r="I182" s="50">
        <v>1.68</v>
      </c>
      <c r="J182" s="50">
        <v>2.23</v>
      </c>
      <c r="K182" s="54">
        <v>2.57</v>
      </c>
      <c r="L182" s="55"/>
      <c r="M182" s="56"/>
      <c r="N182" s="57"/>
      <c r="O182" s="56"/>
      <c r="P182" s="57"/>
      <c r="Q182" s="56"/>
      <c r="R182" s="55"/>
      <c r="S182" s="56"/>
      <c r="T182" s="57"/>
      <c r="U182" s="56"/>
      <c r="V182" s="55"/>
      <c r="W182" s="58"/>
      <c r="X182" s="59"/>
      <c r="Y182" s="56"/>
      <c r="Z182" s="55"/>
      <c r="AA182" s="56"/>
      <c r="AB182" s="57"/>
      <c r="AC182" s="56"/>
      <c r="AD182" s="57"/>
      <c r="AE182" s="56"/>
      <c r="AF182" s="55"/>
      <c r="AG182" s="56"/>
      <c r="AH182" s="55"/>
      <c r="AI182" s="56"/>
      <c r="AJ182" s="61"/>
      <c r="AK182" s="56"/>
      <c r="AL182" s="55"/>
      <c r="AM182" s="58"/>
      <c r="AN182" s="57"/>
      <c r="AO182" s="56"/>
      <c r="AP182" s="57"/>
      <c r="AQ182" s="56"/>
      <c r="AR182" s="57"/>
      <c r="AS182" s="56"/>
      <c r="AT182" s="55">
        <v>4</v>
      </c>
      <c r="AU182" s="56">
        <f t="shared" si="674"/>
        <v>107360.95999999999</v>
      </c>
      <c r="AV182" s="57"/>
      <c r="AW182" s="56"/>
      <c r="AX182" s="55"/>
      <c r="AY182" s="56"/>
      <c r="AZ182" s="57"/>
      <c r="BA182" s="56"/>
      <c r="BB182" s="57"/>
      <c r="BC182" s="56"/>
      <c r="BD182" s="57"/>
      <c r="BE182" s="56"/>
      <c r="BF182" s="57"/>
      <c r="BG182" s="56"/>
      <c r="BH182" s="57"/>
      <c r="BI182" s="56"/>
      <c r="BJ182" s="57"/>
      <c r="BK182" s="56"/>
      <c r="BL182" s="55"/>
      <c r="BM182" s="56"/>
      <c r="BN182" s="114"/>
      <c r="BO182" s="56"/>
      <c r="BP182" s="57"/>
      <c r="BQ182" s="56"/>
      <c r="BR182" s="55"/>
      <c r="BS182" s="56"/>
      <c r="BT182" s="55"/>
      <c r="BU182" s="56"/>
      <c r="BV182" s="55"/>
      <c r="BW182" s="56"/>
      <c r="BX182" s="55"/>
      <c r="BY182" s="56"/>
      <c r="BZ182" s="57"/>
      <c r="CA182" s="56"/>
      <c r="CB182" s="57"/>
      <c r="CC182" s="56"/>
      <c r="CD182" s="55"/>
      <c r="CE182" s="56"/>
      <c r="CF182" s="57"/>
      <c r="CG182" s="56"/>
      <c r="CH182" s="57"/>
      <c r="CI182" s="56"/>
      <c r="CJ182" s="55"/>
      <c r="CK182" s="56"/>
      <c r="CL182" s="57"/>
      <c r="CM182" s="56"/>
      <c r="CN182" s="55"/>
      <c r="CO182" s="56"/>
      <c r="CP182" s="55"/>
      <c r="CQ182" s="56"/>
      <c r="CR182" s="56"/>
      <c r="CS182" s="56"/>
      <c r="CT182" s="64">
        <f t="shared" si="675"/>
        <v>4</v>
      </c>
      <c r="CU182" s="64">
        <f t="shared" si="675"/>
        <v>107360.95999999999</v>
      </c>
    </row>
    <row r="183" spans="1:99" s="1" customFormat="1" ht="45" x14ac:dyDescent="0.25">
      <c r="A183" s="35"/>
      <c r="B183" s="35">
        <v>129</v>
      </c>
      <c r="C183" s="79" t="s">
        <v>282</v>
      </c>
      <c r="D183" s="50">
        <v>11480</v>
      </c>
      <c r="E183" s="51">
        <v>0.85</v>
      </c>
      <c r="F183" s="52">
        <v>1</v>
      </c>
      <c r="G183" s="53"/>
      <c r="H183" s="50">
        <v>1.4</v>
      </c>
      <c r="I183" s="50">
        <v>1.68</v>
      </c>
      <c r="J183" s="50">
        <v>2.23</v>
      </c>
      <c r="K183" s="54">
        <v>2.57</v>
      </c>
      <c r="L183" s="55"/>
      <c r="M183" s="56">
        <f t="shared" si="665"/>
        <v>0</v>
      </c>
      <c r="N183" s="57"/>
      <c r="O183" s="56">
        <f t="shared" si="568"/>
        <v>0</v>
      </c>
      <c r="P183" s="57"/>
      <c r="Q183" s="56">
        <f t="shared" si="666"/>
        <v>0</v>
      </c>
      <c r="R183" s="55"/>
      <c r="S183" s="56">
        <f t="shared" si="667"/>
        <v>0</v>
      </c>
      <c r="T183" s="57"/>
      <c r="U183" s="56">
        <f t="shared" si="668"/>
        <v>0</v>
      </c>
      <c r="V183" s="55"/>
      <c r="W183" s="58">
        <f t="shared" si="669"/>
        <v>0</v>
      </c>
      <c r="X183" s="59"/>
      <c r="Y183" s="56">
        <f t="shared" si="569"/>
        <v>0</v>
      </c>
      <c r="Z183" s="55"/>
      <c r="AA183" s="56">
        <f t="shared" si="670"/>
        <v>0</v>
      </c>
      <c r="AB183" s="57"/>
      <c r="AC183" s="56">
        <f t="shared" si="671"/>
        <v>0</v>
      </c>
      <c r="AD183" s="57"/>
      <c r="AE183" s="56">
        <f t="shared" si="672"/>
        <v>0</v>
      </c>
      <c r="AF183" s="55"/>
      <c r="AG183" s="56">
        <f t="shared" si="673"/>
        <v>0</v>
      </c>
      <c r="AH183" s="55"/>
      <c r="AI183" s="56">
        <f t="shared" ref="AI183:AI188" si="676">AH183*$D183*$E183*$F183*$I183*$AI$11</f>
        <v>0</v>
      </c>
      <c r="AJ183" s="61"/>
      <c r="AK183" s="56">
        <f t="shared" ref="AK183:AK188" si="677">SUM(AJ183*$D183*$E183*$F183*$H183*$AK$11)</f>
        <v>0</v>
      </c>
      <c r="AL183" s="55"/>
      <c r="AM183" s="58">
        <f t="shared" ref="AM183:AM188" si="678">SUM(AL183*$D183*$E183*$F183*$H183*$AM$11)</f>
        <v>0</v>
      </c>
      <c r="AN183" s="57"/>
      <c r="AO183" s="56">
        <f t="shared" ref="AO183:AO188" si="679">SUM(AN183*$D183*$E183*$F183*$H183*$AO$11)</f>
        <v>0</v>
      </c>
      <c r="AP183" s="57"/>
      <c r="AQ183" s="56">
        <f t="shared" ref="AQ183:AQ188" si="680">SUM(AP183*$D183*$E183*$F183*$H183*$AQ$11)</f>
        <v>0</v>
      </c>
      <c r="AR183" s="57"/>
      <c r="AS183" s="56">
        <f t="shared" ref="AS183:AS188" si="681">SUM(AR183*$D183*$E183*$F183*$H183*$AS$11)</f>
        <v>0</v>
      </c>
      <c r="AT183" s="55">
        <v>148</v>
      </c>
      <c r="AU183" s="56">
        <f t="shared" si="674"/>
        <v>2021857.5999999999</v>
      </c>
      <c r="AV183" s="57"/>
      <c r="AW183" s="56">
        <f t="shared" ref="AW183:AW188" si="682">SUM(AV183*$D183*$E183*$F183*$H183*$AW$11)</f>
        <v>0</v>
      </c>
      <c r="AX183" s="55"/>
      <c r="AY183" s="56">
        <f t="shared" ref="AY183:AY188" si="683">SUM(AX183*$D183*$E183*$F183*$H183*$AY$11)</f>
        <v>0</v>
      </c>
      <c r="AZ183" s="57"/>
      <c r="BA183" s="56">
        <f t="shared" ref="BA183:BA188" si="684">SUM(AZ183*$D183*$E183*$F183*$H183*$BA$11)</f>
        <v>0</v>
      </c>
      <c r="BB183" s="57"/>
      <c r="BC183" s="56">
        <f t="shared" ref="BC183:BC188" si="685">SUM(BB183*$D183*$E183*$F183*$H183*$BC$11)</f>
        <v>0</v>
      </c>
      <c r="BD183" s="57"/>
      <c r="BE183" s="56">
        <f t="shared" ref="BE183:BE188" si="686">SUM(BD183*$D183*$E183*$F183*$H183*$BE$11)</f>
        <v>0</v>
      </c>
      <c r="BF183" s="57"/>
      <c r="BG183" s="56">
        <f t="shared" ref="BG183:BG188" si="687">SUM(BF183*$D183*$E183*$F183*$H183*$BG$11)</f>
        <v>0</v>
      </c>
      <c r="BH183" s="57"/>
      <c r="BI183" s="56">
        <f t="shared" ref="BI183:BI188" si="688">SUM(BH183*$D183*$E183*$F183*$H183*$BI$11)</f>
        <v>0</v>
      </c>
      <c r="BJ183" s="57"/>
      <c r="BK183" s="56">
        <f t="shared" ref="BK183:BK188" si="689">BJ183*$D183*$E183*$F183*$I183*$BK$11</f>
        <v>0</v>
      </c>
      <c r="BL183" s="55"/>
      <c r="BM183" s="56">
        <f t="shared" ref="BM183:BM188" si="690">BL183*$D183*$E183*$F183*$I183*$BM$11</f>
        <v>0</v>
      </c>
      <c r="BN183" s="114"/>
      <c r="BO183" s="56">
        <f t="shared" ref="BO183:BO188" si="691">BN183*$D183*$E183*$F183*$I183*$BO$11</f>
        <v>0</v>
      </c>
      <c r="BP183" s="57"/>
      <c r="BQ183" s="56">
        <f t="shared" ref="BQ183:BQ188" si="692">BP183*$D183*$E183*$F183*$I183*$BQ$11</f>
        <v>0</v>
      </c>
      <c r="BR183" s="55"/>
      <c r="BS183" s="56">
        <f t="shared" ref="BS183:BS188" si="693">BR183*$D183*$E183*$F183*$I183*$BS$11</f>
        <v>0</v>
      </c>
      <c r="BT183" s="55"/>
      <c r="BU183" s="56">
        <f t="shared" ref="BU183:BU188" si="694">BT183*$D183*$E183*$F183*$I183*$BU$11</f>
        <v>0</v>
      </c>
      <c r="BV183" s="55"/>
      <c r="BW183" s="56">
        <f t="shared" ref="BW183:BW188" si="695">BV183*$D183*$E183*$F183*$I183*$BW$11</f>
        <v>0</v>
      </c>
      <c r="BX183" s="55"/>
      <c r="BY183" s="56">
        <f t="shared" ref="BY183:BY188" si="696">BX183*$D183*$E183*$F183*$I183*$BY$11</f>
        <v>0</v>
      </c>
      <c r="BZ183" s="57"/>
      <c r="CA183" s="56">
        <f t="shared" ref="CA183:CA188" si="697">BZ183*$D183*$E183*$F183*$I183*$CA$11</f>
        <v>0</v>
      </c>
      <c r="CB183" s="57"/>
      <c r="CC183" s="56">
        <f t="shared" ref="CC183:CC188" si="698">CB183*$D183*$E183*$F183*$I183*$CC$11</f>
        <v>0</v>
      </c>
      <c r="CD183" s="55"/>
      <c r="CE183" s="56">
        <f t="shared" ref="CE183:CE188" si="699">CD183*$D183*$E183*$F183*$I183*$CE$11</f>
        <v>0</v>
      </c>
      <c r="CF183" s="57"/>
      <c r="CG183" s="56">
        <f t="shared" ref="CG183:CG188" si="700">CF183*$D183*$E183*$F183*$I183*$CG$11</f>
        <v>0</v>
      </c>
      <c r="CH183" s="57"/>
      <c r="CI183" s="56">
        <f t="shared" ref="CI183:CI188" si="701">CH183*$D183*$E183*$F183*$I183*$CI$11</f>
        <v>0</v>
      </c>
      <c r="CJ183" s="55"/>
      <c r="CK183" s="56">
        <f t="shared" ref="CK183:CK188" si="702">CJ183*$D183*$E183*$F183*$I183*$CK$11</f>
        <v>0</v>
      </c>
      <c r="CL183" s="57"/>
      <c r="CM183" s="56">
        <f t="shared" ref="CM183:CM188" si="703">CL183*$D183*$E183*$F183*$I183*$CM$11</f>
        <v>0</v>
      </c>
      <c r="CN183" s="55"/>
      <c r="CO183" s="56">
        <f t="shared" ref="CO183:CO188" si="704">CN183*$D183*$E183*$F183*$J183*$CO$11</f>
        <v>0</v>
      </c>
      <c r="CP183" s="55"/>
      <c r="CQ183" s="56">
        <f t="shared" ref="CQ183:CQ188" si="705">CP183*$D183*$E183*$F183*$K183*$CQ$11</f>
        <v>0</v>
      </c>
      <c r="CR183" s="56"/>
      <c r="CS183" s="56">
        <f t="shared" ref="CS183:CS188" si="706">CR183*D183*E183*F183</f>
        <v>0</v>
      </c>
      <c r="CT183" s="64">
        <f t="shared" si="675"/>
        <v>148</v>
      </c>
      <c r="CU183" s="64">
        <f t="shared" si="675"/>
        <v>2021857.5999999999</v>
      </c>
    </row>
    <row r="184" spans="1:99" s="1" customFormat="1" ht="45" x14ac:dyDescent="0.25">
      <c r="A184" s="35"/>
      <c r="B184" s="35">
        <v>130</v>
      </c>
      <c r="C184" s="79" t="s">
        <v>283</v>
      </c>
      <c r="D184" s="50">
        <v>11480</v>
      </c>
      <c r="E184" s="51">
        <v>1.0900000000000001</v>
      </c>
      <c r="F184" s="52">
        <v>1</v>
      </c>
      <c r="G184" s="53"/>
      <c r="H184" s="50">
        <v>1.4</v>
      </c>
      <c r="I184" s="50">
        <v>1.68</v>
      </c>
      <c r="J184" s="50">
        <v>2.23</v>
      </c>
      <c r="K184" s="54">
        <v>2.57</v>
      </c>
      <c r="L184" s="55"/>
      <c r="M184" s="56">
        <f t="shared" si="665"/>
        <v>0</v>
      </c>
      <c r="N184" s="57"/>
      <c r="O184" s="56">
        <f t="shared" si="568"/>
        <v>0</v>
      </c>
      <c r="P184" s="57"/>
      <c r="Q184" s="56">
        <f t="shared" si="666"/>
        <v>0</v>
      </c>
      <c r="R184" s="55"/>
      <c r="S184" s="56">
        <f t="shared" si="667"/>
        <v>0</v>
      </c>
      <c r="T184" s="57"/>
      <c r="U184" s="56">
        <f t="shared" si="668"/>
        <v>0</v>
      </c>
      <c r="V184" s="55"/>
      <c r="W184" s="58">
        <f t="shared" si="669"/>
        <v>0</v>
      </c>
      <c r="X184" s="59"/>
      <c r="Y184" s="56">
        <f t="shared" si="569"/>
        <v>0</v>
      </c>
      <c r="Z184" s="55"/>
      <c r="AA184" s="56">
        <f t="shared" si="670"/>
        <v>0</v>
      </c>
      <c r="AB184" s="57"/>
      <c r="AC184" s="56">
        <f t="shared" si="671"/>
        <v>0</v>
      </c>
      <c r="AD184" s="57"/>
      <c r="AE184" s="56">
        <f t="shared" si="672"/>
        <v>0</v>
      </c>
      <c r="AF184" s="55"/>
      <c r="AG184" s="56">
        <f t="shared" si="673"/>
        <v>0</v>
      </c>
      <c r="AH184" s="55"/>
      <c r="AI184" s="56">
        <f t="shared" si="676"/>
        <v>0</v>
      </c>
      <c r="AJ184" s="61"/>
      <c r="AK184" s="56">
        <f t="shared" si="677"/>
        <v>0</v>
      </c>
      <c r="AL184" s="55"/>
      <c r="AM184" s="58">
        <f t="shared" si="678"/>
        <v>0</v>
      </c>
      <c r="AN184" s="57"/>
      <c r="AO184" s="56">
        <f t="shared" si="679"/>
        <v>0</v>
      </c>
      <c r="AP184" s="57"/>
      <c r="AQ184" s="56">
        <f t="shared" si="680"/>
        <v>0</v>
      </c>
      <c r="AR184" s="57"/>
      <c r="AS184" s="56">
        <f t="shared" si="681"/>
        <v>0</v>
      </c>
      <c r="AT184" s="55">
        <v>49</v>
      </c>
      <c r="AU184" s="56">
        <f t="shared" si="674"/>
        <v>858405.52</v>
      </c>
      <c r="AV184" s="57"/>
      <c r="AW184" s="56">
        <f t="shared" si="682"/>
        <v>0</v>
      </c>
      <c r="AX184" s="55"/>
      <c r="AY184" s="56">
        <f t="shared" si="683"/>
        <v>0</v>
      </c>
      <c r="AZ184" s="57"/>
      <c r="BA184" s="56">
        <f t="shared" si="684"/>
        <v>0</v>
      </c>
      <c r="BB184" s="57"/>
      <c r="BC184" s="56">
        <f t="shared" si="685"/>
        <v>0</v>
      </c>
      <c r="BD184" s="57"/>
      <c r="BE184" s="56">
        <f t="shared" si="686"/>
        <v>0</v>
      </c>
      <c r="BF184" s="57"/>
      <c r="BG184" s="56">
        <f t="shared" si="687"/>
        <v>0</v>
      </c>
      <c r="BH184" s="57"/>
      <c r="BI184" s="56">
        <f t="shared" si="688"/>
        <v>0</v>
      </c>
      <c r="BJ184" s="57"/>
      <c r="BK184" s="56">
        <f t="shared" si="689"/>
        <v>0</v>
      </c>
      <c r="BL184" s="55"/>
      <c r="BM184" s="56">
        <f t="shared" si="690"/>
        <v>0</v>
      </c>
      <c r="BN184" s="114"/>
      <c r="BO184" s="56">
        <f t="shared" si="691"/>
        <v>0</v>
      </c>
      <c r="BP184" s="57"/>
      <c r="BQ184" s="56">
        <f t="shared" si="692"/>
        <v>0</v>
      </c>
      <c r="BR184" s="55"/>
      <c r="BS184" s="56">
        <f t="shared" si="693"/>
        <v>0</v>
      </c>
      <c r="BT184" s="55"/>
      <c r="BU184" s="56">
        <f t="shared" si="694"/>
        <v>0</v>
      </c>
      <c r="BV184" s="55"/>
      <c r="BW184" s="56">
        <f t="shared" si="695"/>
        <v>0</v>
      </c>
      <c r="BX184" s="55"/>
      <c r="BY184" s="56">
        <f t="shared" si="696"/>
        <v>0</v>
      </c>
      <c r="BZ184" s="57"/>
      <c r="CA184" s="56">
        <f t="shared" si="697"/>
        <v>0</v>
      </c>
      <c r="CB184" s="57"/>
      <c r="CC184" s="56">
        <f t="shared" si="698"/>
        <v>0</v>
      </c>
      <c r="CD184" s="55"/>
      <c r="CE184" s="56">
        <f t="shared" si="699"/>
        <v>0</v>
      </c>
      <c r="CF184" s="57"/>
      <c r="CG184" s="56">
        <f t="shared" si="700"/>
        <v>0</v>
      </c>
      <c r="CH184" s="57"/>
      <c r="CI184" s="56">
        <f t="shared" si="701"/>
        <v>0</v>
      </c>
      <c r="CJ184" s="55"/>
      <c r="CK184" s="56">
        <f t="shared" si="702"/>
        <v>0</v>
      </c>
      <c r="CL184" s="57"/>
      <c r="CM184" s="56">
        <f t="shared" si="703"/>
        <v>0</v>
      </c>
      <c r="CN184" s="55"/>
      <c r="CO184" s="56">
        <f t="shared" si="704"/>
        <v>0</v>
      </c>
      <c r="CP184" s="55"/>
      <c r="CQ184" s="56">
        <f t="shared" si="705"/>
        <v>0</v>
      </c>
      <c r="CR184" s="56"/>
      <c r="CS184" s="56">
        <f t="shared" si="706"/>
        <v>0</v>
      </c>
      <c r="CT184" s="64">
        <f t="shared" si="675"/>
        <v>49</v>
      </c>
      <c r="CU184" s="64">
        <f t="shared" si="675"/>
        <v>858405.52</v>
      </c>
    </row>
    <row r="185" spans="1:99" s="1" customFormat="1" ht="45" x14ac:dyDescent="0.25">
      <c r="A185" s="35"/>
      <c r="B185" s="35">
        <v>131</v>
      </c>
      <c r="C185" s="79" t="s">
        <v>284</v>
      </c>
      <c r="D185" s="50">
        <v>11480</v>
      </c>
      <c r="E185" s="51">
        <v>1.5</v>
      </c>
      <c r="F185" s="52">
        <v>1</v>
      </c>
      <c r="G185" s="53"/>
      <c r="H185" s="50">
        <v>1.4</v>
      </c>
      <c r="I185" s="50">
        <v>1.68</v>
      </c>
      <c r="J185" s="50">
        <v>2.23</v>
      </c>
      <c r="K185" s="54">
        <v>2.57</v>
      </c>
      <c r="L185" s="55"/>
      <c r="M185" s="56">
        <f t="shared" si="665"/>
        <v>0</v>
      </c>
      <c r="N185" s="57"/>
      <c r="O185" s="56">
        <f t="shared" si="568"/>
        <v>0</v>
      </c>
      <c r="P185" s="57"/>
      <c r="Q185" s="56">
        <f t="shared" si="666"/>
        <v>0</v>
      </c>
      <c r="R185" s="55"/>
      <c r="S185" s="56">
        <f t="shared" si="667"/>
        <v>0</v>
      </c>
      <c r="T185" s="57"/>
      <c r="U185" s="56">
        <f t="shared" si="668"/>
        <v>0</v>
      </c>
      <c r="V185" s="55"/>
      <c r="W185" s="58">
        <f t="shared" si="669"/>
        <v>0</v>
      </c>
      <c r="X185" s="59"/>
      <c r="Y185" s="56">
        <f t="shared" si="569"/>
        <v>0</v>
      </c>
      <c r="Z185" s="55"/>
      <c r="AA185" s="56">
        <f t="shared" si="670"/>
        <v>0</v>
      </c>
      <c r="AB185" s="57"/>
      <c r="AC185" s="56">
        <f t="shared" si="671"/>
        <v>0</v>
      </c>
      <c r="AD185" s="57"/>
      <c r="AE185" s="56">
        <f t="shared" si="672"/>
        <v>0</v>
      </c>
      <c r="AF185" s="55"/>
      <c r="AG185" s="56">
        <f t="shared" si="673"/>
        <v>0</v>
      </c>
      <c r="AH185" s="55"/>
      <c r="AI185" s="56">
        <f t="shared" si="676"/>
        <v>0</v>
      </c>
      <c r="AJ185" s="61"/>
      <c r="AK185" s="56">
        <f t="shared" si="677"/>
        <v>0</v>
      </c>
      <c r="AL185" s="55"/>
      <c r="AM185" s="58">
        <f t="shared" si="678"/>
        <v>0</v>
      </c>
      <c r="AN185" s="57"/>
      <c r="AO185" s="56">
        <f t="shared" si="679"/>
        <v>0</v>
      </c>
      <c r="AP185" s="57"/>
      <c r="AQ185" s="56">
        <f t="shared" si="680"/>
        <v>0</v>
      </c>
      <c r="AR185" s="57"/>
      <c r="AS185" s="56">
        <f t="shared" si="681"/>
        <v>0</v>
      </c>
      <c r="AT185" s="55">
        <v>30</v>
      </c>
      <c r="AU185" s="56">
        <f t="shared" si="674"/>
        <v>723240</v>
      </c>
      <c r="AV185" s="57"/>
      <c r="AW185" s="56">
        <f t="shared" si="682"/>
        <v>0</v>
      </c>
      <c r="AX185" s="55"/>
      <c r="AY185" s="56">
        <f t="shared" si="683"/>
        <v>0</v>
      </c>
      <c r="AZ185" s="57"/>
      <c r="BA185" s="56">
        <f t="shared" si="684"/>
        <v>0</v>
      </c>
      <c r="BB185" s="57"/>
      <c r="BC185" s="56">
        <f t="shared" si="685"/>
        <v>0</v>
      </c>
      <c r="BD185" s="57"/>
      <c r="BE185" s="56">
        <f t="shared" si="686"/>
        <v>0</v>
      </c>
      <c r="BF185" s="57"/>
      <c r="BG185" s="56">
        <f t="shared" si="687"/>
        <v>0</v>
      </c>
      <c r="BH185" s="57"/>
      <c r="BI185" s="56">
        <f t="shared" si="688"/>
        <v>0</v>
      </c>
      <c r="BJ185" s="57"/>
      <c r="BK185" s="56">
        <f t="shared" si="689"/>
        <v>0</v>
      </c>
      <c r="BL185" s="55"/>
      <c r="BM185" s="56">
        <f t="shared" si="690"/>
        <v>0</v>
      </c>
      <c r="BN185" s="114"/>
      <c r="BO185" s="56">
        <f t="shared" si="691"/>
        <v>0</v>
      </c>
      <c r="BP185" s="57"/>
      <c r="BQ185" s="56">
        <f t="shared" si="692"/>
        <v>0</v>
      </c>
      <c r="BR185" s="55"/>
      <c r="BS185" s="56">
        <f t="shared" si="693"/>
        <v>0</v>
      </c>
      <c r="BT185" s="55"/>
      <c r="BU185" s="56">
        <f t="shared" si="694"/>
        <v>0</v>
      </c>
      <c r="BV185" s="55"/>
      <c r="BW185" s="56">
        <f t="shared" si="695"/>
        <v>0</v>
      </c>
      <c r="BX185" s="55"/>
      <c r="BY185" s="56">
        <f t="shared" si="696"/>
        <v>0</v>
      </c>
      <c r="BZ185" s="57"/>
      <c r="CA185" s="56">
        <f t="shared" si="697"/>
        <v>0</v>
      </c>
      <c r="CB185" s="57"/>
      <c r="CC185" s="56">
        <f t="shared" si="698"/>
        <v>0</v>
      </c>
      <c r="CD185" s="55"/>
      <c r="CE185" s="56">
        <f t="shared" si="699"/>
        <v>0</v>
      </c>
      <c r="CF185" s="57"/>
      <c r="CG185" s="56">
        <f t="shared" si="700"/>
        <v>0</v>
      </c>
      <c r="CH185" s="57"/>
      <c r="CI185" s="56">
        <f t="shared" si="701"/>
        <v>0</v>
      </c>
      <c r="CJ185" s="55"/>
      <c r="CK185" s="56">
        <f t="shared" si="702"/>
        <v>0</v>
      </c>
      <c r="CL185" s="57"/>
      <c r="CM185" s="56">
        <f t="shared" si="703"/>
        <v>0</v>
      </c>
      <c r="CN185" s="55"/>
      <c r="CO185" s="56">
        <f t="shared" si="704"/>
        <v>0</v>
      </c>
      <c r="CP185" s="55"/>
      <c r="CQ185" s="56">
        <f t="shared" si="705"/>
        <v>0</v>
      </c>
      <c r="CR185" s="56"/>
      <c r="CS185" s="56">
        <f t="shared" si="706"/>
        <v>0</v>
      </c>
      <c r="CT185" s="64">
        <f t="shared" si="675"/>
        <v>30</v>
      </c>
      <c r="CU185" s="64">
        <f t="shared" si="675"/>
        <v>723240</v>
      </c>
    </row>
    <row r="186" spans="1:99" s="1" customFormat="1" ht="60" x14ac:dyDescent="0.25">
      <c r="A186" s="35"/>
      <c r="B186" s="35">
        <v>132</v>
      </c>
      <c r="C186" s="79" t="s">
        <v>285</v>
      </c>
      <c r="D186" s="50">
        <v>11480</v>
      </c>
      <c r="E186" s="51">
        <v>1.8</v>
      </c>
      <c r="F186" s="52">
        <v>1</v>
      </c>
      <c r="G186" s="53"/>
      <c r="H186" s="50">
        <v>1.4</v>
      </c>
      <c r="I186" s="50">
        <v>1.68</v>
      </c>
      <c r="J186" s="50">
        <v>2.23</v>
      </c>
      <c r="K186" s="54">
        <v>2.57</v>
      </c>
      <c r="L186" s="55"/>
      <c r="M186" s="56">
        <f t="shared" si="665"/>
        <v>0</v>
      </c>
      <c r="N186" s="57"/>
      <c r="O186" s="56">
        <f t="shared" si="568"/>
        <v>0</v>
      </c>
      <c r="P186" s="57"/>
      <c r="Q186" s="56">
        <f t="shared" si="666"/>
        <v>0</v>
      </c>
      <c r="R186" s="55"/>
      <c r="S186" s="56">
        <f t="shared" si="667"/>
        <v>0</v>
      </c>
      <c r="T186" s="57"/>
      <c r="U186" s="56">
        <f t="shared" si="668"/>
        <v>0</v>
      </c>
      <c r="V186" s="55"/>
      <c r="W186" s="58">
        <f t="shared" si="669"/>
        <v>0</v>
      </c>
      <c r="X186" s="59"/>
      <c r="Y186" s="56">
        <f t="shared" si="569"/>
        <v>0</v>
      </c>
      <c r="Z186" s="55"/>
      <c r="AA186" s="56">
        <f t="shared" si="670"/>
        <v>0</v>
      </c>
      <c r="AB186" s="57"/>
      <c r="AC186" s="56">
        <f t="shared" si="671"/>
        <v>0</v>
      </c>
      <c r="AD186" s="57"/>
      <c r="AE186" s="56">
        <f t="shared" si="672"/>
        <v>0</v>
      </c>
      <c r="AF186" s="55"/>
      <c r="AG186" s="56">
        <f t="shared" si="673"/>
        <v>0</v>
      </c>
      <c r="AH186" s="55"/>
      <c r="AI186" s="56">
        <f t="shared" si="676"/>
        <v>0</v>
      </c>
      <c r="AJ186" s="61"/>
      <c r="AK186" s="56">
        <f t="shared" si="677"/>
        <v>0</v>
      </c>
      <c r="AL186" s="55"/>
      <c r="AM186" s="58">
        <f t="shared" si="678"/>
        <v>0</v>
      </c>
      <c r="AN186" s="57"/>
      <c r="AO186" s="56">
        <f t="shared" si="679"/>
        <v>0</v>
      </c>
      <c r="AP186" s="57"/>
      <c r="AQ186" s="56">
        <f t="shared" si="680"/>
        <v>0</v>
      </c>
      <c r="AR186" s="57"/>
      <c r="AS186" s="56">
        <f t="shared" si="681"/>
        <v>0</v>
      </c>
      <c r="AT186" s="55"/>
      <c r="AU186" s="56">
        <f t="shared" si="674"/>
        <v>0</v>
      </c>
      <c r="AV186" s="57"/>
      <c r="AW186" s="56">
        <f t="shared" si="682"/>
        <v>0</v>
      </c>
      <c r="AX186" s="55"/>
      <c r="AY186" s="56">
        <f t="shared" si="683"/>
        <v>0</v>
      </c>
      <c r="AZ186" s="57"/>
      <c r="BA186" s="56">
        <f t="shared" si="684"/>
        <v>0</v>
      </c>
      <c r="BB186" s="57"/>
      <c r="BC186" s="56">
        <f t="shared" si="685"/>
        <v>0</v>
      </c>
      <c r="BD186" s="57"/>
      <c r="BE186" s="56">
        <f t="shared" si="686"/>
        <v>0</v>
      </c>
      <c r="BF186" s="57"/>
      <c r="BG186" s="56">
        <f t="shared" si="687"/>
        <v>0</v>
      </c>
      <c r="BH186" s="57"/>
      <c r="BI186" s="56">
        <f t="shared" si="688"/>
        <v>0</v>
      </c>
      <c r="BJ186" s="57"/>
      <c r="BK186" s="56">
        <f t="shared" si="689"/>
        <v>0</v>
      </c>
      <c r="BL186" s="55"/>
      <c r="BM186" s="56">
        <f t="shared" si="690"/>
        <v>0</v>
      </c>
      <c r="BN186" s="114"/>
      <c r="BO186" s="56">
        <f t="shared" si="691"/>
        <v>0</v>
      </c>
      <c r="BP186" s="57"/>
      <c r="BQ186" s="56">
        <f t="shared" si="692"/>
        <v>0</v>
      </c>
      <c r="BR186" s="55"/>
      <c r="BS186" s="56">
        <f t="shared" si="693"/>
        <v>0</v>
      </c>
      <c r="BT186" s="55"/>
      <c r="BU186" s="56">
        <f t="shared" si="694"/>
        <v>0</v>
      </c>
      <c r="BV186" s="55"/>
      <c r="BW186" s="56">
        <f t="shared" si="695"/>
        <v>0</v>
      </c>
      <c r="BX186" s="55"/>
      <c r="BY186" s="56">
        <f t="shared" si="696"/>
        <v>0</v>
      </c>
      <c r="BZ186" s="57"/>
      <c r="CA186" s="56">
        <f t="shared" si="697"/>
        <v>0</v>
      </c>
      <c r="CB186" s="57"/>
      <c r="CC186" s="56">
        <f t="shared" si="698"/>
        <v>0</v>
      </c>
      <c r="CD186" s="55"/>
      <c r="CE186" s="56">
        <f t="shared" si="699"/>
        <v>0</v>
      </c>
      <c r="CF186" s="57"/>
      <c r="CG186" s="56">
        <f t="shared" si="700"/>
        <v>0</v>
      </c>
      <c r="CH186" s="57"/>
      <c r="CI186" s="56">
        <f t="shared" si="701"/>
        <v>0</v>
      </c>
      <c r="CJ186" s="55"/>
      <c r="CK186" s="56">
        <f t="shared" si="702"/>
        <v>0</v>
      </c>
      <c r="CL186" s="57"/>
      <c r="CM186" s="56">
        <f t="shared" si="703"/>
        <v>0</v>
      </c>
      <c r="CN186" s="55"/>
      <c r="CO186" s="56">
        <f t="shared" si="704"/>
        <v>0</v>
      </c>
      <c r="CP186" s="55"/>
      <c r="CQ186" s="56">
        <f t="shared" si="705"/>
        <v>0</v>
      </c>
      <c r="CR186" s="56"/>
      <c r="CS186" s="56">
        <f t="shared" si="706"/>
        <v>0</v>
      </c>
      <c r="CT186" s="64">
        <f t="shared" si="675"/>
        <v>0</v>
      </c>
      <c r="CU186" s="64">
        <f t="shared" si="675"/>
        <v>0</v>
      </c>
    </row>
    <row r="187" spans="1:99" s="1" customFormat="1" ht="45" x14ac:dyDescent="0.25">
      <c r="A187" s="35"/>
      <c r="B187" s="35">
        <v>133</v>
      </c>
      <c r="C187" s="79" t="s">
        <v>286</v>
      </c>
      <c r="D187" s="50">
        <v>11480</v>
      </c>
      <c r="E187" s="51">
        <v>2.75</v>
      </c>
      <c r="F187" s="52">
        <v>1</v>
      </c>
      <c r="G187" s="53"/>
      <c r="H187" s="50">
        <v>1.4</v>
      </c>
      <c r="I187" s="50">
        <v>1.68</v>
      </c>
      <c r="J187" s="50">
        <v>2.23</v>
      </c>
      <c r="K187" s="54">
        <v>2.57</v>
      </c>
      <c r="L187" s="55"/>
      <c r="M187" s="56">
        <f t="shared" si="665"/>
        <v>0</v>
      </c>
      <c r="N187" s="57"/>
      <c r="O187" s="56">
        <f t="shared" si="568"/>
        <v>0</v>
      </c>
      <c r="P187" s="57"/>
      <c r="Q187" s="56">
        <f t="shared" si="666"/>
        <v>0</v>
      </c>
      <c r="R187" s="55"/>
      <c r="S187" s="56">
        <f t="shared" si="667"/>
        <v>0</v>
      </c>
      <c r="T187" s="57"/>
      <c r="U187" s="56">
        <f t="shared" si="668"/>
        <v>0</v>
      </c>
      <c r="V187" s="55"/>
      <c r="W187" s="58">
        <f t="shared" si="669"/>
        <v>0</v>
      </c>
      <c r="X187" s="59"/>
      <c r="Y187" s="56">
        <f t="shared" si="569"/>
        <v>0</v>
      </c>
      <c r="Z187" s="55"/>
      <c r="AA187" s="56">
        <f t="shared" si="670"/>
        <v>0</v>
      </c>
      <c r="AB187" s="57"/>
      <c r="AC187" s="56">
        <f t="shared" si="671"/>
        <v>0</v>
      </c>
      <c r="AD187" s="57"/>
      <c r="AE187" s="56">
        <f t="shared" si="672"/>
        <v>0</v>
      </c>
      <c r="AF187" s="55"/>
      <c r="AG187" s="56">
        <f t="shared" si="673"/>
        <v>0</v>
      </c>
      <c r="AH187" s="55"/>
      <c r="AI187" s="56">
        <f t="shared" si="676"/>
        <v>0</v>
      </c>
      <c r="AJ187" s="61"/>
      <c r="AK187" s="56">
        <f t="shared" si="677"/>
        <v>0</v>
      </c>
      <c r="AL187" s="55"/>
      <c r="AM187" s="58">
        <f t="shared" si="678"/>
        <v>0</v>
      </c>
      <c r="AN187" s="57"/>
      <c r="AO187" s="56">
        <f t="shared" si="679"/>
        <v>0</v>
      </c>
      <c r="AP187" s="57"/>
      <c r="AQ187" s="56">
        <f t="shared" si="680"/>
        <v>0</v>
      </c>
      <c r="AR187" s="57"/>
      <c r="AS187" s="56">
        <f t="shared" si="681"/>
        <v>0</v>
      </c>
      <c r="AT187" s="55">
        <v>65</v>
      </c>
      <c r="AU187" s="56">
        <f t="shared" si="674"/>
        <v>2872870</v>
      </c>
      <c r="AV187" s="57"/>
      <c r="AW187" s="56">
        <f t="shared" si="682"/>
        <v>0</v>
      </c>
      <c r="AX187" s="55"/>
      <c r="AY187" s="56">
        <f t="shared" si="683"/>
        <v>0</v>
      </c>
      <c r="AZ187" s="57"/>
      <c r="BA187" s="56">
        <f t="shared" si="684"/>
        <v>0</v>
      </c>
      <c r="BB187" s="57"/>
      <c r="BC187" s="56">
        <f t="shared" si="685"/>
        <v>0</v>
      </c>
      <c r="BD187" s="57"/>
      <c r="BE187" s="56">
        <f t="shared" si="686"/>
        <v>0</v>
      </c>
      <c r="BF187" s="57"/>
      <c r="BG187" s="56">
        <f t="shared" si="687"/>
        <v>0</v>
      </c>
      <c r="BH187" s="57"/>
      <c r="BI187" s="56">
        <f t="shared" si="688"/>
        <v>0</v>
      </c>
      <c r="BJ187" s="57"/>
      <c r="BK187" s="56">
        <f t="shared" si="689"/>
        <v>0</v>
      </c>
      <c r="BL187" s="55"/>
      <c r="BM187" s="56">
        <f t="shared" si="690"/>
        <v>0</v>
      </c>
      <c r="BN187" s="114"/>
      <c r="BO187" s="56">
        <f t="shared" si="691"/>
        <v>0</v>
      </c>
      <c r="BP187" s="57"/>
      <c r="BQ187" s="56">
        <f t="shared" si="692"/>
        <v>0</v>
      </c>
      <c r="BR187" s="55"/>
      <c r="BS187" s="56">
        <f t="shared" si="693"/>
        <v>0</v>
      </c>
      <c r="BT187" s="55"/>
      <c r="BU187" s="56">
        <f t="shared" si="694"/>
        <v>0</v>
      </c>
      <c r="BV187" s="55"/>
      <c r="BW187" s="56">
        <f t="shared" si="695"/>
        <v>0</v>
      </c>
      <c r="BX187" s="55"/>
      <c r="BY187" s="56">
        <f t="shared" si="696"/>
        <v>0</v>
      </c>
      <c r="BZ187" s="57"/>
      <c r="CA187" s="56">
        <f t="shared" si="697"/>
        <v>0</v>
      </c>
      <c r="CB187" s="57"/>
      <c r="CC187" s="56">
        <f t="shared" si="698"/>
        <v>0</v>
      </c>
      <c r="CD187" s="55"/>
      <c r="CE187" s="56">
        <f t="shared" si="699"/>
        <v>0</v>
      </c>
      <c r="CF187" s="57"/>
      <c r="CG187" s="56">
        <f t="shared" si="700"/>
        <v>0</v>
      </c>
      <c r="CH187" s="57"/>
      <c r="CI187" s="56">
        <f t="shared" si="701"/>
        <v>0</v>
      </c>
      <c r="CJ187" s="55"/>
      <c r="CK187" s="56">
        <f t="shared" si="702"/>
        <v>0</v>
      </c>
      <c r="CL187" s="57"/>
      <c r="CM187" s="56">
        <f t="shared" si="703"/>
        <v>0</v>
      </c>
      <c r="CN187" s="55"/>
      <c r="CO187" s="56">
        <f t="shared" si="704"/>
        <v>0</v>
      </c>
      <c r="CP187" s="55"/>
      <c r="CQ187" s="56">
        <f t="shared" si="705"/>
        <v>0</v>
      </c>
      <c r="CR187" s="56"/>
      <c r="CS187" s="56">
        <f t="shared" si="706"/>
        <v>0</v>
      </c>
      <c r="CT187" s="64">
        <f t="shared" si="675"/>
        <v>65</v>
      </c>
      <c r="CU187" s="64">
        <f t="shared" si="675"/>
        <v>2872870</v>
      </c>
    </row>
    <row r="188" spans="1:99" s="1" customFormat="1" ht="60" x14ac:dyDescent="0.25">
      <c r="A188" s="35"/>
      <c r="B188" s="35">
        <v>134</v>
      </c>
      <c r="C188" s="79" t="s">
        <v>287</v>
      </c>
      <c r="D188" s="50">
        <v>11480</v>
      </c>
      <c r="E188" s="51">
        <v>2.35</v>
      </c>
      <c r="F188" s="52">
        <v>1</v>
      </c>
      <c r="G188" s="53"/>
      <c r="H188" s="50">
        <v>1.4</v>
      </c>
      <c r="I188" s="50">
        <v>1.68</v>
      </c>
      <c r="J188" s="50">
        <v>2.23</v>
      </c>
      <c r="K188" s="54">
        <v>2.57</v>
      </c>
      <c r="L188" s="55"/>
      <c r="M188" s="56">
        <f t="shared" si="665"/>
        <v>0</v>
      </c>
      <c r="N188" s="57"/>
      <c r="O188" s="56">
        <f t="shared" si="568"/>
        <v>0</v>
      </c>
      <c r="P188" s="57"/>
      <c r="Q188" s="56">
        <f t="shared" si="666"/>
        <v>0</v>
      </c>
      <c r="R188" s="55"/>
      <c r="S188" s="56">
        <f t="shared" si="667"/>
        <v>0</v>
      </c>
      <c r="T188" s="57"/>
      <c r="U188" s="56">
        <f t="shared" si="668"/>
        <v>0</v>
      </c>
      <c r="V188" s="55"/>
      <c r="W188" s="58">
        <f t="shared" si="669"/>
        <v>0</v>
      </c>
      <c r="X188" s="59"/>
      <c r="Y188" s="56">
        <f t="shared" si="569"/>
        <v>0</v>
      </c>
      <c r="Z188" s="55"/>
      <c r="AA188" s="56">
        <f t="shared" si="670"/>
        <v>0</v>
      </c>
      <c r="AB188" s="57"/>
      <c r="AC188" s="56">
        <f t="shared" si="671"/>
        <v>0</v>
      </c>
      <c r="AD188" s="57"/>
      <c r="AE188" s="56">
        <f t="shared" si="672"/>
        <v>0</v>
      </c>
      <c r="AF188" s="55"/>
      <c r="AG188" s="56">
        <f t="shared" si="673"/>
        <v>0</v>
      </c>
      <c r="AH188" s="55"/>
      <c r="AI188" s="56">
        <f t="shared" si="676"/>
        <v>0</v>
      </c>
      <c r="AJ188" s="61"/>
      <c r="AK188" s="56">
        <f t="shared" si="677"/>
        <v>0</v>
      </c>
      <c r="AL188" s="55"/>
      <c r="AM188" s="58">
        <f t="shared" si="678"/>
        <v>0</v>
      </c>
      <c r="AN188" s="57"/>
      <c r="AO188" s="56">
        <f t="shared" si="679"/>
        <v>0</v>
      </c>
      <c r="AP188" s="57"/>
      <c r="AQ188" s="56">
        <f t="shared" si="680"/>
        <v>0</v>
      </c>
      <c r="AR188" s="57"/>
      <c r="AS188" s="56">
        <f t="shared" si="681"/>
        <v>0</v>
      </c>
      <c r="AT188" s="55">
        <v>4</v>
      </c>
      <c r="AU188" s="56">
        <f t="shared" si="674"/>
        <v>151076.79999999999</v>
      </c>
      <c r="AV188" s="57"/>
      <c r="AW188" s="56">
        <f t="shared" si="682"/>
        <v>0</v>
      </c>
      <c r="AX188" s="55"/>
      <c r="AY188" s="56">
        <f t="shared" si="683"/>
        <v>0</v>
      </c>
      <c r="AZ188" s="57"/>
      <c r="BA188" s="56">
        <f t="shared" si="684"/>
        <v>0</v>
      </c>
      <c r="BB188" s="57"/>
      <c r="BC188" s="56">
        <f t="shared" si="685"/>
        <v>0</v>
      </c>
      <c r="BD188" s="57"/>
      <c r="BE188" s="56">
        <f t="shared" si="686"/>
        <v>0</v>
      </c>
      <c r="BF188" s="57"/>
      <c r="BG188" s="56">
        <f t="shared" si="687"/>
        <v>0</v>
      </c>
      <c r="BH188" s="57"/>
      <c r="BI188" s="56">
        <f t="shared" si="688"/>
        <v>0</v>
      </c>
      <c r="BJ188" s="57"/>
      <c r="BK188" s="56">
        <f t="shared" si="689"/>
        <v>0</v>
      </c>
      <c r="BL188" s="55"/>
      <c r="BM188" s="56">
        <f t="shared" si="690"/>
        <v>0</v>
      </c>
      <c r="BN188" s="114"/>
      <c r="BO188" s="56">
        <f t="shared" si="691"/>
        <v>0</v>
      </c>
      <c r="BP188" s="57"/>
      <c r="BQ188" s="56">
        <f t="shared" si="692"/>
        <v>0</v>
      </c>
      <c r="BR188" s="55"/>
      <c r="BS188" s="56">
        <f t="shared" si="693"/>
        <v>0</v>
      </c>
      <c r="BT188" s="55"/>
      <c r="BU188" s="56">
        <f t="shared" si="694"/>
        <v>0</v>
      </c>
      <c r="BV188" s="55"/>
      <c r="BW188" s="56">
        <f t="shared" si="695"/>
        <v>0</v>
      </c>
      <c r="BX188" s="55"/>
      <c r="BY188" s="56">
        <f t="shared" si="696"/>
        <v>0</v>
      </c>
      <c r="BZ188" s="57"/>
      <c r="CA188" s="56">
        <f t="shared" si="697"/>
        <v>0</v>
      </c>
      <c r="CB188" s="57"/>
      <c r="CC188" s="56">
        <f t="shared" si="698"/>
        <v>0</v>
      </c>
      <c r="CD188" s="55"/>
      <c r="CE188" s="56">
        <f t="shared" si="699"/>
        <v>0</v>
      </c>
      <c r="CF188" s="57"/>
      <c r="CG188" s="56">
        <f t="shared" si="700"/>
        <v>0</v>
      </c>
      <c r="CH188" s="57"/>
      <c r="CI188" s="56">
        <f t="shared" si="701"/>
        <v>0</v>
      </c>
      <c r="CJ188" s="55"/>
      <c r="CK188" s="56">
        <f t="shared" si="702"/>
        <v>0</v>
      </c>
      <c r="CL188" s="57"/>
      <c r="CM188" s="56">
        <f t="shared" si="703"/>
        <v>0</v>
      </c>
      <c r="CN188" s="55"/>
      <c r="CO188" s="56">
        <f t="shared" si="704"/>
        <v>0</v>
      </c>
      <c r="CP188" s="55"/>
      <c r="CQ188" s="56">
        <f t="shared" si="705"/>
        <v>0</v>
      </c>
      <c r="CR188" s="56"/>
      <c r="CS188" s="56">
        <f t="shared" si="706"/>
        <v>0</v>
      </c>
      <c r="CT188" s="64">
        <f t="shared" si="675"/>
        <v>4</v>
      </c>
      <c r="CU188" s="64">
        <f t="shared" si="675"/>
        <v>151076.79999999999</v>
      </c>
    </row>
    <row r="189" spans="1:99" s="1" customFormat="1" x14ac:dyDescent="0.25">
      <c r="A189" s="164" t="s">
        <v>288</v>
      </c>
      <c r="B189" s="165"/>
      <c r="C189" s="130" t="s">
        <v>51</v>
      </c>
      <c r="D189" s="131"/>
      <c r="E189" s="132"/>
      <c r="F189" s="131"/>
      <c r="G189" s="131"/>
      <c r="H189" s="131"/>
      <c r="I189" s="131"/>
      <c r="J189" s="131"/>
      <c r="K189" s="131"/>
      <c r="L189" s="131">
        <f t="shared" ref="L189:BW189" si="707">L12+L13+L27+L29+L31+L34+L36+L38+L42+L45+L47+L50+L61+L65+L68+L71+L74+L76+L81+L100+L107+L114+L117+L119+L121+L125+L127+L129+L131+L136+L143+L150+L159+L161+L165+L170+L176</f>
        <v>924</v>
      </c>
      <c r="M189" s="131">
        <f t="shared" si="707"/>
        <v>29805041.84</v>
      </c>
      <c r="N189" s="131">
        <f t="shared" si="707"/>
        <v>200</v>
      </c>
      <c r="O189" s="131">
        <f t="shared" si="707"/>
        <v>5251686.72</v>
      </c>
      <c r="P189" s="131">
        <f t="shared" si="707"/>
        <v>1089</v>
      </c>
      <c r="Q189" s="131">
        <f t="shared" si="707"/>
        <v>45760037.679999992</v>
      </c>
      <c r="R189" s="131">
        <f t="shared" si="707"/>
        <v>452</v>
      </c>
      <c r="S189" s="131">
        <f t="shared" si="707"/>
        <v>19939566.079999998</v>
      </c>
      <c r="T189" s="131">
        <f t="shared" si="707"/>
        <v>989</v>
      </c>
      <c r="U189" s="131">
        <f t="shared" si="707"/>
        <v>113555282.37759998</v>
      </c>
      <c r="V189" s="131">
        <f t="shared" si="707"/>
        <v>600</v>
      </c>
      <c r="W189" s="131">
        <f t="shared" si="707"/>
        <v>14850527.999999998</v>
      </c>
      <c r="X189" s="131">
        <f t="shared" si="707"/>
        <v>110</v>
      </c>
      <c r="Y189" s="131">
        <f t="shared" si="707"/>
        <v>689488.79999999993</v>
      </c>
      <c r="Z189" s="131">
        <f t="shared" si="707"/>
        <v>270</v>
      </c>
      <c r="AA189" s="131">
        <f t="shared" si="707"/>
        <v>4361812.2239999995</v>
      </c>
      <c r="AB189" s="131">
        <f t="shared" si="707"/>
        <v>1173</v>
      </c>
      <c r="AC189" s="131">
        <f t="shared" si="707"/>
        <v>17401797.280000001</v>
      </c>
      <c r="AD189" s="131">
        <f t="shared" si="707"/>
        <v>580</v>
      </c>
      <c r="AE189" s="131">
        <f t="shared" si="707"/>
        <v>30711374.063999999</v>
      </c>
      <c r="AF189" s="131">
        <f t="shared" si="707"/>
        <v>256</v>
      </c>
      <c r="AG189" s="131">
        <f t="shared" si="707"/>
        <v>25339050.912</v>
      </c>
      <c r="AH189" s="131">
        <f t="shared" si="707"/>
        <v>860</v>
      </c>
      <c r="AI189" s="131">
        <f t="shared" si="707"/>
        <v>14260132.723199997</v>
      </c>
      <c r="AJ189" s="131">
        <f t="shared" si="707"/>
        <v>200</v>
      </c>
      <c r="AK189" s="131">
        <f t="shared" si="707"/>
        <v>3343618.88</v>
      </c>
      <c r="AL189" s="131">
        <f t="shared" si="707"/>
        <v>1806</v>
      </c>
      <c r="AM189" s="131">
        <f t="shared" si="707"/>
        <v>19382028.399999995</v>
      </c>
      <c r="AN189" s="131">
        <f t="shared" si="707"/>
        <v>870</v>
      </c>
      <c r="AO189" s="131">
        <f t="shared" si="707"/>
        <v>11605591.199999999</v>
      </c>
      <c r="AP189" s="131">
        <f t="shared" si="707"/>
        <v>260</v>
      </c>
      <c r="AQ189" s="131">
        <f t="shared" si="707"/>
        <v>3760847.9999999995</v>
      </c>
      <c r="AR189" s="131">
        <f t="shared" si="707"/>
        <v>300</v>
      </c>
      <c r="AS189" s="131">
        <f t="shared" si="707"/>
        <v>20065731.280000001</v>
      </c>
      <c r="AT189" s="131">
        <f t="shared" si="707"/>
        <v>360</v>
      </c>
      <c r="AU189" s="131">
        <f t="shared" si="707"/>
        <v>8273383.4399999995</v>
      </c>
      <c r="AV189" s="131">
        <f t="shared" si="707"/>
        <v>50</v>
      </c>
      <c r="AW189" s="131">
        <f t="shared" si="707"/>
        <v>731726.01599999995</v>
      </c>
      <c r="AX189" s="131">
        <f t="shared" si="707"/>
        <v>535</v>
      </c>
      <c r="AY189" s="131">
        <f t="shared" si="707"/>
        <v>7601670.2720000008</v>
      </c>
      <c r="AZ189" s="131">
        <f t="shared" si="707"/>
        <v>750</v>
      </c>
      <c r="BA189" s="131">
        <f t="shared" si="707"/>
        <v>9388876.6719999984</v>
      </c>
      <c r="BB189" s="131">
        <f t="shared" si="707"/>
        <v>691</v>
      </c>
      <c r="BC189" s="131">
        <f t="shared" si="707"/>
        <v>10612116.592</v>
      </c>
      <c r="BD189" s="131">
        <f t="shared" si="707"/>
        <v>20</v>
      </c>
      <c r="BE189" s="131">
        <f t="shared" si="707"/>
        <v>264866.56</v>
      </c>
      <c r="BF189" s="131">
        <f t="shared" si="707"/>
        <v>0</v>
      </c>
      <c r="BG189" s="131">
        <f t="shared" si="707"/>
        <v>0</v>
      </c>
      <c r="BH189" s="131">
        <f t="shared" si="707"/>
        <v>1335</v>
      </c>
      <c r="BI189" s="131">
        <f t="shared" si="707"/>
        <v>19275213.888</v>
      </c>
      <c r="BJ189" s="131">
        <f t="shared" si="707"/>
        <v>35</v>
      </c>
      <c r="BK189" s="131">
        <f t="shared" si="707"/>
        <v>686171.53919999988</v>
      </c>
      <c r="BL189" s="133">
        <f t="shared" si="707"/>
        <v>727</v>
      </c>
      <c r="BM189" s="131">
        <f t="shared" si="707"/>
        <v>16606516.1472</v>
      </c>
      <c r="BN189" s="131">
        <f t="shared" si="707"/>
        <v>1040</v>
      </c>
      <c r="BO189" s="131">
        <f t="shared" si="707"/>
        <v>34082733.215999998</v>
      </c>
      <c r="BP189" s="131">
        <f t="shared" si="707"/>
        <v>360</v>
      </c>
      <c r="BQ189" s="131">
        <f t="shared" si="707"/>
        <v>7363354.6559999995</v>
      </c>
      <c r="BR189" s="131">
        <f t="shared" si="707"/>
        <v>210</v>
      </c>
      <c r="BS189" s="131">
        <f t="shared" si="707"/>
        <v>8573576.2559999991</v>
      </c>
      <c r="BT189" s="131">
        <f t="shared" si="707"/>
        <v>1343</v>
      </c>
      <c r="BU189" s="131">
        <f t="shared" si="707"/>
        <v>22798762.022400003</v>
      </c>
      <c r="BV189" s="131">
        <f t="shared" si="707"/>
        <v>1311</v>
      </c>
      <c r="BW189" s="131">
        <f t="shared" si="707"/>
        <v>20129254.252799999</v>
      </c>
      <c r="BX189" s="131">
        <f t="shared" ref="BX189:CU189" si="708">BX12+BX13+BX27+BX29+BX31+BX34+BX36+BX38+BX42+BX45+BX47+BX50+BX61+BX65+BX68+BX71+BX74+BX76+BX81+BX100+BX107+BX114+BX117+BX119+BX121+BX125+BX127+BX129+BX131+BX136+BX143+BX150+BX159+BX161+BX165+BX170+BX176</f>
        <v>190</v>
      </c>
      <c r="BY189" s="131">
        <f t="shared" si="708"/>
        <v>3824493.1199999996</v>
      </c>
      <c r="BZ189" s="131">
        <f t="shared" si="708"/>
        <v>765</v>
      </c>
      <c r="CA189" s="131">
        <f t="shared" si="708"/>
        <v>12902601.600000001</v>
      </c>
      <c r="CB189" s="131">
        <f t="shared" si="708"/>
        <v>20</v>
      </c>
      <c r="CC189" s="131">
        <f t="shared" si="708"/>
        <v>317839.87199999997</v>
      </c>
      <c r="CD189" s="131">
        <f t="shared" si="708"/>
        <v>538</v>
      </c>
      <c r="CE189" s="131">
        <f t="shared" si="708"/>
        <v>9604588.6272</v>
      </c>
      <c r="CF189" s="131">
        <f t="shared" si="708"/>
        <v>245</v>
      </c>
      <c r="CG189" s="131">
        <f t="shared" si="708"/>
        <v>4234599.1295999996</v>
      </c>
      <c r="CH189" s="131">
        <f t="shared" si="708"/>
        <v>200</v>
      </c>
      <c r="CI189" s="131">
        <f t="shared" si="708"/>
        <v>3430857.6960000005</v>
      </c>
      <c r="CJ189" s="133">
        <f t="shared" si="708"/>
        <v>400</v>
      </c>
      <c r="CK189" s="131">
        <f t="shared" si="708"/>
        <v>6994984.4160000011</v>
      </c>
      <c r="CL189" s="131">
        <f t="shared" si="708"/>
        <v>100</v>
      </c>
      <c r="CM189" s="131">
        <f t="shared" si="708"/>
        <v>1778360.3711999997</v>
      </c>
      <c r="CN189" s="131">
        <f t="shared" si="708"/>
        <v>585</v>
      </c>
      <c r="CO189" s="131">
        <f t="shared" si="708"/>
        <v>13396689.319999998</v>
      </c>
      <c r="CP189" s="131">
        <f t="shared" si="708"/>
        <v>297</v>
      </c>
      <c r="CQ189" s="131">
        <f t="shared" si="708"/>
        <v>7109541.4992000004</v>
      </c>
      <c r="CR189" s="131">
        <f t="shared" si="708"/>
        <v>5</v>
      </c>
      <c r="CS189" s="131">
        <f t="shared" si="708"/>
        <v>564242</v>
      </c>
      <c r="CT189" s="131">
        <f t="shared" si="708"/>
        <v>23051</v>
      </c>
      <c r="CU189" s="134">
        <f t="shared" si="708"/>
        <v>610630635.64159989</v>
      </c>
    </row>
    <row r="190" spans="1:99" s="1" customFormat="1" hidden="1" x14ac:dyDescent="0.25">
      <c r="A190" s="135" t="s">
        <v>289</v>
      </c>
      <c r="B190" s="136"/>
      <c r="C190" s="130" t="s">
        <v>51</v>
      </c>
      <c r="D190" s="131"/>
      <c r="E190" s="132"/>
      <c r="F190" s="131"/>
      <c r="G190" s="131"/>
      <c r="H190" s="131"/>
      <c r="I190" s="131"/>
      <c r="J190" s="131"/>
      <c r="K190" s="131"/>
      <c r="L190" s="131">
        <v>845</v>
      </c>
      <c r="M190" s="131">
        <v>33874311.519999996</v>
      </c>
      <c r="N190" s="131">
        <v>200</v>
      </c>
      <c r="O190" s="131">
        <v>5251686.72</v>
      </c>
      <c r="P190" s="131">
        <v>1089</v>
      </c>
      <c r="Q190" s="131">
        <v>45760037.679999992</v>
      </c>
      <c r="R190" s="131">
        <v>452</v>
      </c>
      <c r="S190" s="131">
        <v>19939566.079999998</v>
      </c>
      <c r="T190" s="131">
        <v>989</v>
      </c>
      <c r="U190" s="131">
        <v>113555282.37759998</v>
      </c>
      <c r="V190" s="131">
        <v>600</v>
      </c>
      <c r="W190" s="131">
        <v>14850527.999999998</v>
      </c>
      <c r="X190" s="131">
        <v>110</v>
      </c>
      <c r="Y190" s="131">
        <v>689488.79999999993</v>
      </c>
      <c r="Z190" s="131">
        <v>295</v>
      </c>
      <c r="AA190" s="131">
        <v>4667662.3839999996</v>
      </c>
      <c r="AB190" s="131">
        <v>1173</v>
      </c>
      <c r="AC190" s="131">
        <v>17401797.280000001</v>
      </c>
      <c r="AD190" s="131">
        <v>580</v>
      </c>
      <c r="AE190" s="131">
        <v>30711374.063999999</v>
      </c>
      <c r="AF190" s="131">
        <v>237</v>
      </c>
      <c r="AG190" s="131">
        <v>20776660.127999999</v>
      </c>
      <c r="AH190" s="131">
        <v>860</v>
      </c>
      <c r="AI190" s="131">
        <v>14260132.723199997</v>
      </c>
      <c r="AJ190" s="131">
        <v>200</v>
      </c>
      <c r="AK190" s="131">
        <v>3343618.88</v>
      </c>
      <c r="AL190" s="131">
        <v>1885</v>
      </c>
      <c r="AM190" s="131">
        <v>24843936.879999995</v>
      </c>
      <c r="AN190" s="131">
        <v>870</v>
      </c>
      <c r="AO190" s="131">
        <v>11605591.199999999</v>
      </c>
      <c r="AP190" s="131">
        <v>260</v>
      </c>
      <c r="AQ190" s="131">
        <v>3760847.9999999995</v>
      </c>
      <c r="AR190" s="131">
        <v>300</v>
      </c>
      <c r="AS190" s="131">
        <v>20065731.280000001</v>
      </c>
      <c r="AT190" s="131">
        <v>360</v>
      </c>
      <c r="AU190" s="131">
        <v>8273383.4399999995</v>
      </c>
      <c r="AV190" s="131">
        <v>50</v>
      </c>
      <c r="AW190" s="131">
        <v>731726.01599999995</v>
      </c>
      <c r="AX190" s="131">
        <v>535</v>
      </c>
      <c r="AY190" s="131">
        <v>7601670.2720000008</v>
      </c>
      <c r="AZ190" s="131">
        <v>750</v>
      </c>
      <c r="BA190" s="131">
        <v>9388876.6719999984</v>
      </c>
      <c r="BB190" s="131">
        <v>691</v>
      </c>
      <c r="BC190" s="131">
        <v>10612116.592</v>
      </c>
      <c r="BD190" s="131">
        <v>20</v>
      </c>
      <c r="BE190" s="131">
        <v>264866.56</v>
      </c>
      <c r="BF190" s="131">
        <v>0</v>
      </c>
      <c r="BG190" s="131">
        <v>0</v>
      </c>
      <c r="BH190" s="131">
        <v>1335</v>
      </c>
      <c r="BI190" s="131">
        <v>19275213.888</v>
      </c>
      <c r="BJ190" s="131">
        <v>35</v>
      </c>
      <c r="BK190" s="131">
        <v>686171.53919999988</v>
      </c>
      <c r="BL190" s="133">
        <v>727</v>
      </c>
      <c r="BM190" s="131">
        <v>16606516.1472</v>
      </c>
      <c r="BN190" s="131">
        <v>1040</v>
      </c>
      <c r="BO190" s="131">
        <v>34082733.215999998</v>
      </c>
      <c r="BP190" s="131">
        <v>360</v>
      </c>
      <c r="BQ190" s="131">
        <v>7363354.6559999995</v>
      </c>
      <c r="BR190" s="131">
        <v>210</v>
      </c>
      <c r="BS190" s="131">
        <v>8573576.2559999991</v>
      </c>
      <c r="BT190" s="131">
        <v>1343</v>
      </c>
      <c r="BU190" s="131">
        <v>22798762.022400003</v>
      </c>
      <c r="BV190" s="131">
        <v>1430</v>
      </c>
      <c r="BW190" s="131">
        <v>22529523.878400002</v>
      </c>
      <c r="BX190" s="131">
        <v>190</v>
      </c>
      <c r="BY190" s="131">
        <v>3824493.1199999996</v>
      </c>
      <c r="BZ190" s="131">
        <v>765</v>
      </c>
      <c r="CA190" s="131">
        <v>12902601.600000001</v>
      </c>
      <c r="CB190" s="131">
        <v>20</v>
      </c>
      <c r="CC190" s="131">
        <v>317839.87199999997</v>
      </c>
      <c r="CD190" s="131">
        <v>600</v>
      </c>
      <c r="CE190" s="131">
        <v>10405359.9552</v>
      </c>
      <c r="CF190" s="131">
        <v>245</v>
      </c>
      <c r="CG190" s="131">
        <v>4234599.1295999996</v>
      </c>
      <c r="CH190" s="131">
        <v>200</v>
      </c>
      <c r="CI190" s="131">
        <v>3430857.6960000005</v>
      </c>
      <c r="CJ190" s="133">
        <v>400</v>
      </c>
      <c r="CK190" s="131">
        <v>6994984.4160000011</v>
      </c>
      <c r="CL190" s="131">
        <v>100</v>
      </c>
      <c r="CM190" s="131">
        <v>1778360.3711999997</v>
      </c>
      <c r="CN190" s="131">
        <v>585</v>
      </c>
      <c r="CO190" s="131">
        <v>13396689.319999998</v>
      </c>
      <c r="CP190" s="131">
        <v>340</v>
      </c>
      <c r="CQ190" s="131">
        <v>8110244.6040000012</v>
      </c>
      <c r="CR190" s="131">
        <v>5</v>
      </c>
      <c r="CS190" s="131">
        <v>564242</v>
      </c>
      <c r="CT190" s="131">
        <v>23281</v>
      </c>
      <c r="CU190" s="134">
        <v>620107017.23599994</v>
      </c>
    </row>
    <row r="191" spans="1:99" s="1" customFormat="1" hidden="1" x14ac:dyDescent="0.25">
      <c r="A191" s="172" t="s">
        <v>290</v>
      </c>
      <c r="B191" s="173"/>
      <c r="C191" s="130" t="s">
        <v>51</v>
      </c>
      <c r="D191" s="131"/>
      <c r="E191" s="132"/>
      <c r="F191" s="131"/>
      <c r="G191" s="131"/>
      <c r="H191" s="131"/>
      <c r="I191" s="131"/>
      <c r="J191" s="131"/>
      <c r="K191" s="131"/>
      <c r="L191" s="131">
        <v>845</v>
      </c>
      <c r="M191" s="131">
        <v>33874311.519999996</v>
      </c>
      <c r="N191" s="131">
        <v>200</v>
      </c>
      <c r="O191" s="131">
        <v>5251686.72</v>
      </c>
      <c r="P191" s="131">
        <v>1089</v>
      </c>
      <c r="Q191" s="131">
        <v>45760037.679999992</v>
      </c>
      <c r="R191" s="131">
        <v>452</v>
      </c>
      <c r="S191" s="131">
        <v>19939566.079999998</v>
      </c>
      <c r="T191" s="131">
        <v>989</v>
      </c>
      <c r="U191" s="131">
        <v>113555282.37759998</v>
      </c>
      <c r="V191" s="131">
        <v>600</v>
      </c>
      <c r="W191" s="131">
        <v>14850527.999999998</v>
      </c>
      <c r="X191" s="131">
        <v>110</v>
      </c>
      <c r="Y191" s="131">
        <v>689488.79999999993</v>
      </c>
      <c r="Z191" s="131">
        <v>295</v>
      </c>
      <c r="AA191" s="131">
        <v>4667662.3839999996</v>
      </c>
      <c r="AB191" s="131">
        <v>1173</v>
      </c>
      <c r="AC191" s="131">
        <v>17401797.280000001</v>
      </c>
      <c r="AD191" s="131">
        <v>552</v>
      </c>
      <c r="AE191" s="131">
        <v>28375791.024</v>
      </c>
      <c r="AF191" s="131">
        <v>232</v>
      </c>
      <c r="AG191" s="131">
        <v>18685050.048</v>
      </c>
      <c r="AH191" s="131">
        <v>860</v>
      </c>
      <c r="AI191" s="131">
        <v>14260132.723199997</v>
      </c>
      <c r="AJ191" s="131">
        <v>200</v>
      </c>
      <c r="AK191" s="131">
        <v>3343618.88</v>
      </c>
      <c r="AL191" s="131">
        <v>1885</v>
      </c>
      <c r="AM191" s="131">
        <v>24843936.879999995</v>
      </c>
      <c r="AN191" s="131">
        <v>870</v>
      </c>
      <c r="AO191" s="131">
        <v>11605591.199999999</v>
      </c>
      <c r="AP191" s="131">
        <v>260</v>
      </c>
      <c r="AQ191" s="131">
        <v>3760847.9999999995</v>
      </c>
      <c r="AR191" s="131">
        <v>300</v>
      </c>
      <c r="AS191" s="131">
        <v>20065731.280000001</v>
      </c>
      <c r="AT191" s="131">
        <v>360</v>
      </c>
      <c r="AU191" s="131">
        <v>8273383.4399999995</v>
      </c>
      <c r="AV191" s="131">
        <v>50</v>
      </c>
      <c r="AW191" s="131">
        <v>731726.01599999995</v>
      </c>
      <c r="AX191" s="131">
        <v>535</v>
      </c>
      <c r="AY191" s="131">
        <v>7601670.2720000008</v>
      </c>
      <c r="AZ191" s="131">
        <v>750</v>
      </c>
      <c r="BA191" s="131">
        <v>9388876.6719999984</v>
      </c>
      <c r="BB191" s="131">
        <v>691</v>
      </c>
      <c r="BC191" s="131">
        <v>10612116.592</v>
      </c>
      <c r="BD191" s="131">
        <v>20</v>
      </c>
      <c r="BE191" s="131">
        <v>264866.56</v>
      </c>
      <c r="BF191" s="131">
        <v>0</v>
      </c>
      <c r="BG191" s="131">
        <v>0</v>
      </c>
      <c r="BH191" s="131">
        <v>1335</v>
      </c>
      <c r="BI191" s="131">
        <v>19275213.888</v>
      </c>
      <c r="BJ191" s="131">
        <v>35</v>
      </c>
      <c r="BK191" s="131">
        <v>686171.53919999988</v>
      </c>
      <c r="BL191" s="133">
        <v>727</v>
      </c>
      <c r="BM191" s="131">
        <v>16606516.1472</v>
      </c>
      <c r="BN191" s="131">
        <v>1040</v>
      </c>
      <c r="BO191" s="131">
        <v>34082733.215999998</v>
      </c>
      <c r="BP191" s="131">
        <v>360</v>
      </c>
      <c r="BQ191" s="131">
        <v>7363354.6559999995</v>
      </c>
      <c r="BR191" s="131">
        <v>210</v>
      </c>
      <c r="BS191" s="131">
        <v>8573576.2559999991</v>
      </c>
      <c r="BT191" s="131">
        <v>1343</v>
      </c>
      <c r="BU191" s="131">
        <v>22798762.022400003</v>
      </c>
      <c r="BV191" s="131">
        <v>1430</v>
      </c>
      <c r="BW191" s="131">
        <v>22529523.878400002</v>
      </c>
      <c r="BX191" s="131">
        <v>190</v>
      </c>
      <c r="BY191" s="131">
        <v>3824493.1199999996</v>
      </c>
      <c r="BZ191" s="131">
        <v>765</v>
      </c>
      <c r="CA191" s="131">
        <v>12902601.600000001</v>
      </c>
      <c r="CB191" s="131">
        <v>20</v>
      </c>
      <c r="CC191" s="131">
        <v>317839.87199999997</v>
      </c>
      <c r="CD191" s="131">
        <v>600</v>
      </c>
      <c r="CE191" s="131">
        <v>10405359.9552</v>
      </c>
      <c r="CF191" s="131">
        <v>245</v>
      </c>
      <c r="CG191" s="131">
        <v>4234599.1295999996</v>
      </c>
      <c r="CH191" s="131">
        <v>200</v>
      </c>
      <c r="CI191" s="131">
        <v>3430857.6960000005</v>
      </c>
      <c r="CJ191" s="133">
        <v>400</v>
      </c>
      <c r="CK191" s="131">
        <v>6994984.4160000011</v>
      </c>
      <c r="CL191" s="131">
        <v>100</v>
      </c>
      <c r="CM191" s="131">
        <v>1778360.3711999997</v>
      </c>
      <c r="CN191" s="131">
        <v>585</v>
      </c>
      <c r="CO191" s="131">
        <v>13396689.319999998</v>
      </c>
      <c r="CP191" s="131">
        <v>340</v>
      </c>
      <c r="CQ191" s="131">
        <v>8110244.6040000012</v>
      </c>
      <c r="CR191" s="131">
        <v>5</v>
      </c>
      <c r="CS191" s="131">
        <v>564242</v>
      </c>
      <c r="CT191" s="131">
        <v>23248</v>
      </c>
      <c r="CU191" s="134">
        <v>615679824.11599994</v>
      </c>
    </row>
    <row r="192" spans="1:99" s="1" customFormat="1" hidden="1" x14ac:dyDescent="0.25">
      <c r="A192" s="172" t="s">
        <v>291</v>
      </c>
      <c r="B192" s="173"/>
      <c r="C192" s="130" t="s">
        <v>51</v>
      </c>
      <c r="D192" s="131"/>
      <c r="E192" s="132"/>
      <c r="F192" s="131"/>
      <c r="G192" s="131"/>
      <c r="H192" s="131"/>
      <c r="I192" s="131"/>
      <c r="J192" s="131"/>
      <c r="K192" s="131"/>
      <c r="L192" s="131">
        <v>845</v>
      </c>
      <c r="M192" s="131">
        <v>33874311.519999996</v>
      </c>
      <c r="N192" s="131">
        <v>200</v>
      </c>
      <c r="O192" s="131">
        <v>5251686.72</v>
      </c>
      <c r="P192" s="131">
        <v>1040</v>
      </c>
      <c r="Q192" s="131">
        <v>43870613.359999999</v>
      </c>
      <c r="R192" s="131">
        <v>452</v>
      </c>
      <c r="S192" s="131">
        <v>19939566.079999998</v>
      </c>
      <c r="T192" s="131">
        <v>989</v>
      </c>
      <c r="U192" s="131">
        <v>113555282.37759998</v>
      </c>
      <c r="V192" s="131">
        <v>600</v>
      </c>
      <c r="W192" s="131">
        <v>14850527.999999998</v>
      </c>
      <c r="X192" s="131">
        <v>110</v>
      </c>
      <c r="Y192" s="131">
        <v>689488.79999999993</v>
      </c>
      <c r="Z192" s="131">
        <v>295</v>
      </c>
      <c r="AA192" s="131">
        <v>4667662.3839999996</v>
      </c>
      <c r="AB192" s="131">
        <v>1173</v>
      </c>
      <c r="AC192" s="131">
        <v>17401797.280000001</v>
      </c>
      <c r="AD192" s="131">
        <v>552</v>
      </c>
      <c r="AE192" s="131">
        <v>28375791.024</v>
      </c>
      <c r="AF192" s="131">
        <v>230</v>
      </c>
      <c r="AG192" s="131">
        <v>17973767.616</v>
      </c>
      <c r="AH192" s="131">
        <v>860</v>
      </c>
      <c r="AI192" s="131">
        <v>14260132.723199997</v>
      </c>
      <c r="AJ192" s="131">
        <v>200</v>
      </c>
      <c r="AK192" s="131">
        <v>3343618.88</v>
      </c>
      <c r="AL192" s="131">
        <v>1885</v>
      </c>
      <c r="AM192" s="131">
        <v>24843936.879999995</v>
      </c>
      <c r="AN192" s="131">
        <v>870</v>
      </c>
      <c r="AO192" s="131">
        <v>11605591.199999999</v>
      </c>
      <c r="AP192" s="131">
        <v>260</v>
      </c>
      <c r="AQ192" s="131">
        <v>3760847.9999999995</v>
      </c>
      <c r="AR192" s="131">
        <v>290</v>
      </c>
      <c r="AS192" s="131">
        <v>18500318.479999997</v>
      </c>
      <c r="AT192" s="131">
        <v>360</v>
      </c>
      <c r="AU192" s="131">
        <v>8273704.879999999</v>
      </c>
      <c r="AV192" s="131">
        <v>50</v>
      </c>
      <c r="AW192" s="131">
        <v>731726.01599999995</v>
      </c>
      <c r="AX192" s="131">
        <v>535</v>
      </c>
      <c r="AY192" s="131">
        <v>7601670.2720000008</v>
      </c>
      <c r="AZ192" s="131">
        <v>750</v>
      </c>
      <c r="BA192" s="131">
        <v>9388876.6719999984</v>
      </c>
      <c r="BB192" s="131">
        <v>691</v>
      </c>
      <c r="BC192" s="131">
        <v>10612116.592</v>
      </c>
      <c r="BD192" s="131">
        <v>20</v>
      </c>
      <c r="BE192" s="131">
        <v>264866.56</v>
      </c>
      <c r="BF192" s="131">
        <v>0</v>
      </c>
      <c r="BG192" s="131">
        <v>0</v>
      </c>
      <c r="BH192" s="131">
        <v>1335</v>
      </c>
      <c r="BI192" s="131">
        <v>19275213.888</v>
      </c>
      <c r="BJ192" s="131">
        <v>35</v>
      </c>
      <c r="BK192" s="131">
        <v>686171.53919999988</v>
      </c>
      <c r="BL192" s="133">
        <v>727</v>
      </c>
      <c r="BM192" s="131">
        <v>16606516.1472</v>
      </c>
      <c r="BN192" s="131">
        <v>1040</v>
      </c>
      <c r="BO192" s="131">
        <v>34082733.215999998</v>
      </c>
      <c r="BP192" s="131">
        <v>360</v>
      </c>
      <c r="BQ192" s="131">
        <v>7363354.6559999995</v>
      </c>
      <c r="BR192" s="131">
        <v>210</v>
      </c>
      <c r="BS192" s="131">
        <v>8573576.2559999991</v>
      </c>
      <c r="BT192" s="131">
        <v>1510</v>
      </c>
      <c r="BU192" s="131">
        <v>25546495.430400003</v>
      </c>
      <c r="BV192" s="131">
        <v>1430</v>
      </c>
      <c r="BW192" s="131">
        <v>22529523.878400002</v>
      </c>
      <c r="BX192" s="131">
        <v>190</v>
      </c>
      <c r="BY192" s="131">
        <v>3824493.1199999996</v>
      </c>
      <c r="BZ192" s="131">
        <v>765</v>
      </c>
      <c r="CA192" s="131">
        <v>12902601.600000001</v>
      </c>
      <c r="CB192" s="131">
        <v>20</v>
      </c>
      <c r="CC192" s="131">
        <v>317839.87199999997</v>
      </c>
      <c r="CD192" s="131">
        <v>600</v>
      </c>
      <c r="CE192" s="131">
        <v>10405359.9552</v>
      </c>
      <c r="CF192" s="131">
        <v>245</v>
      </c>
      <c r="CG192" s="131">
        <v>4234599.1295999996</v>
      </c>
      <c r="CH192" s="131">
        <v>200</v>
      </c>
      <c r="CI192" s="131">
        <v>3430857.6960000005</v>
      </c>
      <c r="CJ192" s="133">
        <v>400</v>
      </c>
      <c r="CK192" s="131">
        <v>6994984.4160000011</v>
      </c>
      <c r="CL192" s="131">
        <v>100</v>
      </c>
      <c r="CM192" s="131">
        <v>1778360.3711999997</v>
      </c>
      <c r="CN192" s="131">
        <v>585</v>
      </c>
      <c r="CO192" s="131">
        <v>13396689.319999998</v>
      </c>
      <c r="CP192" s="131">
        <v>340</v>
      </c>
      <c r="CQ192" s="131">
        <v>8110244.6040000012</v>
      </c>
      <c r="CR192" s="131">
        <v>5</v>
      </c>
      <c r="CS192" s="131">
        <v>564242</v>
      </c>
      <c r="CT192" s="131">
        <v>23354</v>
      </c>
      <c r="CU192" s="134">
        <v>614261759.41199994</v>
      </c>
    </row>
    <row r="193" spans="1:99" s="1" customFormat="1" hidden="1" x14ac:dyDescent="0.25">
      <c r="A193" s="164" t="s">
        <v>292</v>
      </c>
      <c r="B193" s="165"/>
      <c r="C193" s="130" t="s">
        <v>51</v>
      </c>
      <c r="D193" s="131"/>
      <c r="E193" s="132"/>
      <c r="F193" s="131"/>
      <c r="G193" s="131"/>
      <c r="H193" s="131"/>
      <c r="I193" s="131"/>
      <c r="J193" s="131"/>
      <c r="K193" s="131"/>
      <c r="L193" s="131">
        <v>845</v>
      </c>
      <c r="M193" s="131">
        <v>35066532.480000004</v>
      </c>
      <c r="N193" s="131">
        <v>200</v>
      </c>
      <c r="O193" s="131">
        <v>5251686.72</v>
      </c>
      <c r="P193" s="131">
        <v>1040</v>
      </c>
      <c r="Q193" s="131">
        <v>43870613.359999999</v>
      </c>
      <c r="R193" s="131">
        <v>452</v>
      </c>
      <c r="S193" s="131">
        <v>19939566.079999998</v>
      </c>
      <c r="T193" s="131">
        <v>989</v>
      </c>
      <c r="U193" s="131">
        <v>113555282.37759998</v>
      </c>
      <c r="V193" s="131">
        <v>600</v>
      </c>
      <c r="W193" s="131">
        <v>14850527.999999998</v>
      </c>
      <c r="X193" s="131">
        <v>110</v>
      </c>
      <c r="Y193" s="131">
        <v>689488.79999999993</v>
      </c>
      <c r="Z193" s="131">
        <v>295</v>
      </c>
      <c r="AA193" s="131">
        <v>4667662.3839999996</v>
      </c>
      <c r="AB193" s="131">
        <v>1173</v>
      </c>
      <c r="AC193" s="131">
        <v>17401797.280000001</v>
      </c>
      <c r="AD193" s="131">
        <v>552</v>
      </c>
      <c r="AE193" s="131">
        <v>28375791.024</v>
      </c>
      <c r="AF193" s="131">
        <v>210</v>
      </c>
      <c r="AG193" s="131">
        <v>15485243.423999999</v>
      </c>
      <c r="AH193" s="131">
        <v>860</v>
      </c>
      <c r="AI193" s="131">
        <v>14260132.723199997</v>
      </c>
      <c r="AJ193" s="131">
        <v>200</v>
      </c>
      <c r="AK193" s="131">
        <v>3343618.88</v>
      </c>
      <c r="AL193" s="131">
        <v>1885</v>
      </c>
      <c r="AM193" s="131">
        <v>24843936.879999995</v>
      </c>
      <c r="AN193" s="131">
        <v>870</v>
      </c>
      <c r="AO193" s="131">
        <v>11605591.199999999</v>
      </c>
      <c r="AP193" s="131">
        <v>260</v>
      </c>
      <c r="AQ193" s="131">
        <v>3760847.9999999995</v>
      </c>
      <c r="AR193" s="131">
        <v>290</v>
      </c>
      <c r="AS193" s="131">
        <v>18500318.479999997</v>
      </c>
      <c r="AT193" s="131">
        <v>360</v>
      </c>
      <c r="AU193" s="131">
        <v>8273704.879999999</v>
      </c>
      <c r="AV193" s="131">
        <v>50</v>
      </c>
      <c r="AW193" s="131">
        <v>731726.01599999995</v>
      </c>
      <c r="AX193" s="131">
        <v>535</v>
      </c>
      <c r="AY193" s="131">
        <v>7602409.5839999998</v>
      </c>
      <c r="AZ193" s="131">
        <v>750</v>
      </c>
      <c r="BA193" s="131">
        <v>9388876.6719999984</v>
      </c>
      <c r="BB193" s="131">
        <v>691</v>
      </c>
      <c r="BC193" s="131">
        <v>10612116.592</v>
      </c>
      <c r="BD193" s="131">
        <v>20</v>
      </c>
      <c r="BE193" s="131">
        <v>264866.56</v>
      </c>
      <c r="BF193" s="131">
        <v>0</v>
      </c>
      <c r="BG193" s="131">
        <v>0</v>
      </c>
      <c r="BH193" s="131">
        <v>1335</v>
      </c>
      <c r="BI193" s="131">
        <v>19275213.888</v>
      </c>
      <c r="BJ193" s="131">
        <v>35</v>
      </c>
      <c r="BK193" s="131">
        <v>686171.53919999988</v>
      </c>
      <c r="BL193" s="131">
        <v>650</v>
      </c>
      <c r="BM193" s="131">
        <v>16614037.843199998</v>
      </c>
      <c r="BN193" s="131">
        <v>1040</v>
      </c>
      <c r="BO193" s="131">
        <v>34082733.215999998</v>
      </c>
      <c r="BP193" s="131">
        <v>360</v>
      </c>
      <c r="BQ193" s="131">
        <v>7363354.6559999995</v>
      </c>
      <c r="BR193" s="131">
        <v>210</v>
      </c>
      <c r="BS193" s="131">
        <v>8573576.2559999991</v>
      </c>
      <c r="BT193" s="131">
        <v>1510</v>
      </c>
      <c r="BU193" s="131">
        <v>25546495.430400003</v>
      </c>
      <c r="BV193" s="131">
        <v>1430</v>
      </c>
      <c r="BW193" s="131">
        <v>22529523.878400002</v>
      </c>
      <c r="BX193" s="131">
        <v>190</v>
      </c>
      <c r="BY193" s="131">
        <v>3824493.1199999996</v>
      </c>
      <c r="BZ193" s="131">
        <v>765</v>
      </c>
      <c r="CA193" s="131">
        <v>12902601.600000001</v>
      </c>
      <c r="CB193" s="131">
        <v>20</v>
      </c>
      <c r="CC193" s="131">
        <v>317839.87199999997</v>
      </c>
      <c r="CD193" s="131">
        <v>600</v>
      </c>
      <c r="CE193" s="131">
        <v>10405359.9552</v>
      </c>
      <c r="CF193" s="131">
        <v>245</v>
      </c>
      <c r="CG193" s="131">
        <v>4234599.1295999996</v>
      </c>
      <c r="CH193" s="131">
        <v>200</v>
      </c>
      <c r="CI193" s="131">
        <v>3430857.6960000005</v>
      </c>
      <c r="CJ193" s="133">
        <v>400</v>
      </c>
      <c r="CK193" s="131">
        <v>6994984.4160000011</v>
      </c>
      <c r="CL193" s="131">
        <v>100</v>
      </c>
      <c r="CM193" s="131">
        <v>1778360.3711999997</v>
      </c>
      <c r="CN193" s="131">
        <v>585</v>
      </c>
      <c r="CO193" s="131">
        <v>13396689.319999998</v>
      </c>
      <c r="CP193" s="131">
        <v>340</v>
      </c>
      <c r="CQ193" s="131">
        <v>8110244.6040000012</v>
      </c>
      <c r="CR193" s="131">
        <v>5</v>
      </c>
      <c r="CS193" s="131">
        <v>564242</v>
      </c>
      <c r="CT193" s="131">
        <v>23257</v>
      </c>
      <c r="CU193" s="137">
        <v>612973717.18800008</v>
      </c>
    </row>
    <row r="194" spans="1:99" s="1" customFormat="1" hidden="1" x14ac:dyDescent="0.25">
      <c r="A194" s="172" t="s">
        <v>293</v>
      </c>
      <c r="B194" s="173"/>
      <c r="C194" s="130" t="s">
        <v>51</v>
      </c>
      <c r="D194" s="131"/>
      <c r="E194" s="132"/>
      <c r="F194" s="131"/>
      <c r="G194" s="131"/>
      <c r="H194" s="131"/>
      <c r="I194" s="131"/>
      <c r="J194" s="131"/>
      <c r="K194" s="131"/>
      <c r="L194" s="131">
        <v>845</v>
      </c>
      <c r="M194" s="131">
        <v>35066532.480000004</v>
      </c>
      <c r="N194" s="131">
        <v>200</v>
      </c>
      <c r="O194" s="131">
        <v>5251686.72</v>
      </c>
      <c r="P194" s="131">
        <v>1040</v>
      </c>
      <c r="Q194" s="131">
        <v>43870613.359999999</v>
      </c>
      <c r="R194" s="131">
        <v>452</v>
      </c>
      <c r="S194" s="131">
        <v>19939566.079999998</v>
      </c>
      <c r="T194" s="131">
        <v>989</v>
      </c>
      <c r="U194" s="131">
        <v>113555282.37759998</v>
      </c>
      <c r="V194" s="131">
        <v>610</v>
      </c>
      <c r="W194" s="131">
        <v>15098036.799999999</v>
      </c>
      <c r="X194" s="131">
        <v>110</v>
      </c>
      <c r="Y194" s="131">
        <v>689488.79999999993</v>
      </c>
      <c r="Z194" s="131">
        <v>295</v>
      </c>
      <c r="AA194" s="131">
        <v>4667662.3839999996</v>
      </c>
      <c r="AB194" s="131">
        <v>1173</v>
      </c>
      <c r="AC194" s="131">
        <v>17401797.280000001</v>
      </c>
      <c r="AD194" s="131">
        <v>552</v>
      </c>
      <c r="AE194" s="131">
        <v>28375791.024</v>
      </c>
      <c r="AF194" s="131">
        <v>210</v>
      </c>
      <c r="AG194" s="131">
        <v>15485243.423999999</v>
      </c>
      <c r="AH194" s="131">
        <v>860</v>
      </c>
      <c r="AI194" s="131">
        <v>14260132.723199997</v>
      </c>
      <c r="AJ194" s="131">
        <v>200</v>
      </c>
      <c r="AK194" s="131">
        <v>3363869.5999999996</v>
      </c>
      <c r="AL194" s="131">
        <v>2170</v>
      </c>
      <c r="AM194" s="131">
        <v>32380901.279999994</v>
      </c>
      <c r="AN194" s="131">
        <v>870</v>
      </c>
      <c r="AO194" s="131">
        <v>11605591.199999999</v>
      </c>
      <c r="AP194" s="131">
        <v>260</v>
      </c>
      <c r="AQ194" s="131">
        <v>3760847.9999999995</v>
      </c>
      <c r="AR194" s="131">
        <v>290</v>
      </c>
      <c r="AS194" s="131">
        <v>18500318.479999997</v>
      </c>
      <c r="AT194" s="131">
        <v>360</v>
      </c>
      <c r="AU194" s="131">
        <v>8273704.879999999</v>
      </c>
      <c r="AV194" s="131">
        <v>50</v>
      </c>
      <c r="AW194" s="131">
        <v>731726.01599999995</v>
      </c>
      <c r="AX194" s="131">
        <v>535</v>
      </c>
      <c r="AY194" s="131">
        <v>7602409.5839999998</v>
      </c>
      <c r="AZ194" s="131">
        <v>750</v>
      </c>
      <c r="BA194" s="131">
        <v>9388876.6719999984</v>
      </c>
      <c r="BB194" s="131">
        <v>691</v>
      </c>
      <c r="BC194" s="131">
        <v>10612116.592</v>
      </c>
      <c r="BD194" s="131">
        <v>20</v>
      </c>
      <c r="BE194" s="131">
        <v>264866.56</v>
      </c>
      <c r="BF194" s="131">
        <v>0</v>
      </c>
      <c r="BG194" s="131">
        <v>0</v>
      </c>
      <c r="BH194" s="131">
        <v>1335</v>
      </c>
      <c r="BI194" s="131">
        <v>19275213.888</v>
      </c>
      <c r="BJ194" s="131">
        <v>35</v>
      </c>
      <c r="BK194" s="131">
        <v>686171.53919999988</v>
      </c>
      <c r="BL194" s="131">
        <v>650</v>
      </c>
      <c r="BM194" s="131">
        <v>16614037.843199998</v>
      </c>
      <c r="BN194" s="131">
        <v>1040</v>
      </c>
      <c r="BO194" s="131">
        <v>34082733.215999998</v>
      </c>
      <c r="BP194" s="131">
        <v>360</v>
      </c>
      <c r="BQ194" s="131">
        <v>7363354.6559999995</v>
      </c>
      <c r="BR194" s="131">
        <v>210</v>
      </c>
      <c r="BS194" s="131">
        <v>8573576.2559999991</v>
      </c>
      <c r="BT194" s="131">
        <v>1410</v>
      </c>
      <c r="BU194" s="131">
        <v>23540709.830399998</v>
      </c>
      <c r="BV194" s="131">
        <v>1430</v>
      </c>
      <c r="BW194" s="131">
        <v>22529523.878400002</v>
      </c>
      <c r="BX194" s="131">
        <v>190</v>
      </c>
      <c r="BY194" s="131">
        <v>3824493.1199999996</v>
      </c>
      <c r="BZ194" s="131">
        <v>765</v>
      </c>
      <c r="CA194" s="131">
        <v>12902601.600000001</v>
      </c>
      <c r="CB194" s="131">
        <v>20</v>
      </c>
      <c r="CC194" s="131">
        <v>317839.87199999997</v>
      </c>
      <c r="CD194" s="131">
        <v>600</v>
      </c>
      <c r="CE194" s="131">
        <v>10405359.9552</v>
      </c>
      <c r="CF194" s="131">
        <v>245</v>
      </c>
      <c r="CG194" s="131">
        <v>4234599.1295999996</v>
      </c>
      <c r="CH194" s="131">
        <v>200</v>
      </c>
      <c r="CI194" s="131">
        <v>3430857.6960000005</v>
      </c>
      <c r="CJ194" s="133">
        <v>400</v>
      </c>
      <c r="CK194" s="131">
        <v>6994984.4160000011</v>
      </c>
      <c r="CL194" s="131">
        <v>100</v>
      </c>
      <c r="CM194" s="131">
        <v>1778360.3711999997</v>
      </c>
      <c r="CN194" s="131">
        <v>585</v>
      </c>
      <c r="CO194" s="131">
        <v>13396689.319999998</v>
      </c>
      <c r="CP194" s="131">
        <v>340</v>
      </c>
      <c r="CQ194" s="131">
        <v>8110244.6040000012</v>
      </c>
      <c r="CR194" s="131">
        <v>5</v>
      </c>
      <c r="CS194" s="131">
        <v>564242</v>
      </c>
      <c r="CT194" s="131">
        <v>23452</v>
      </c>
      <c r="CU194" s="137">
        <v>618772655.50800014</v>
      </c>
    </row>
    <row r="195" spans="1:99" s="1" customFormat="1" hidden="1" x14ac:dyDescent="0.25">
      <c r="A195" s="172" t="s">
        <v>294</v>
      </c>
      <c r="B195" s="173"/>
      <c r="C195" s="130" t="s">
        <v>51</v>
      </c>
      <c r="D195" s="131"/>
      <c r="E195" s="132"/>
      <c r="F195" s="131"/>
      <c r="G195" s="131"/>
      <c r="H195" s="131"/>
      <c r="I195" s="131"/>
      <c r="J195" s="131"/>
      <c r="K195" s="131"/>
      <c r="L195" s="131">
        <v>845</v>
      </c>
      <c r="M195" s="131">
        <v>35066532.480000004</v>
      </c>
      <c r="N195" s="131">
        <v>200</v>
      </c>
      <c r="O195" s="131">
        <v>5251686.72</v>
      </c>
      <c r="P195" s="131">
        <v>990</v>
      </c>
      <c r="Q195" s="131">
        <v>41628569.359999992</v>
      </c>
      <c r="R195" s="131">
        <v>334</v>
      </c>
      <c r="S195" s="131">
        <v>31777236.960000001</v>
      </c>
      <c r="T195" s="131">
        <v>989</v>
      </c>
      <c r="U195" s="131">
        <v>113555282.37759998</v>
      </c>
      <c r="V195" s="131">
        <v>610</v>
      </c>
      <c r="W195" s="131">
        <v>15098036.799999999</v>
      </c>
      <c r="X195" s="131">
        <v>110</v>
      </c>
      <c r="Y195" s="131">
        <v>689488.79999999993</v>
      </c>
      <c r="Z195" s="131">
        <v>295</v>
      </c>
      <c r="AA195" s="131">
        <v>4667662.3839999996</v>
      </c>
      <c r="AB195" s="131">
        <v>1173</v>
      </c>
      <c r="AC195" s="131">
        <v>17401797.280000001</v>
      </c>
      <c r="AD195" s="131">
        <v>552</v>
      </c>
      <c r="AE195" s="131">
        <v>28375791.024</v>
      </c>
      <c r="AF195" s="131">
        <v>210</v>
      </c>
      <c r="AG195" s="131">
        <v>15485243.423999999</v>
      </c>
      <c r="AH195" s="131">
        <v>860</v>
      </c>
      <c r="AI195" s="131">
        <v>14260132.723199997</v>
      </c>
      <c r="AJ195" s="131">
        <v>200</v>
      </c>
      <c r="AK195" s="131">
        <v>3363869.5999999996</v>
      </c>
      <c r="AL195" s="131">
        <v>2170</v>
      </c>
      <c r="AM195" s="131">
        <v>32380901.279999994</v>
      </c>
      <c r="AN195" s="131">
        <v>870</v>
      </c>
      <c r="AO195" s="131">
        <v>11605591.199999999</v>
      </c>
      <c r="AP195" s="131">
        <v>260</v>
      </c>
      <c r="AQ195" s="131">
        <v>3760847.9999999995</v>
      </c>
      <c r="AR195" s="131">
        <v>290</v>
      </c>
      <c r="AS195" s="131">
        <v>18500318.479999997</v>
      </c>
      <c r="AT195" s="131">
        <v>360</v>
      </c>
      <c r="AU195" s="131">
        <v>8273704.879999999</v>
      </c>
      <c r="AV195" s="131">
        <v>50</v>
      </c>
      <c r="AW195" s="131">
        <v>731726.01599999995</v>
      </c>
      <c r="AX195" s="131">
        <v>535</v>
      </c>
      <c r="AY195" s="131">
        <v>7602409.5839999998</v>
      </c>
      <c r="AZ195" s="131">
        <v>750</v>
      </c>
      <c r="BA195" s="131">
        <v>9388876.6719999984</v>
      </c>
      <c r="BB195" s="131">
        <v>691</v>
      </c>
      <c r="BC195" s="131">
        <v>10612116.592</v>
      </c>
      <c r="BD195" s="131">
        <v>20</v>
      </c>
      <c r="BE195" s="131">
        <v>264866.56</v>
      </c>
      <c r="BF195" s="131">
        <v>0</v>
      </c>
      <c r="BG195" s="131">
        <v>0</v>
      </c>
      <c r="BH195" s="131">
        <v>1335</v>
      </c>
      <c r="BI195" s="131">
        <v>19275213.888</v>
      </c>
      <c r="BJ195" s="131">
        <v>35</v>
      </c>
      <c r="BK195" s="131">
        <v>686171.53919999988</v>
      </c>
      <c r="BL195" s="131">
        <v>650</v>
      </c>
      <c r="BM195" s="131">
        <v>16614037.843199998</v>
      </c>
      <c r="BN195" s="131">
        <v>1040</v>
      </c>
      <c r="BO195" s="131">
        <v>34082733.215999998</v>
      </c>
      <c r="BP195" s="131">
        <v>360</v>
      </c>
      <c r="BQ195" s="131">
        <v>7363354.6559999995</v>
      </c>
      <c r="BR195" s="131">
        <v>210</v>
      </c>
      <c r="BS195" s="131">
        <v>8573576.2559999991</v>
      </c>
      <c r="BT195" s="131">
        <v>1410</v>
      </c>
      <c r="BU195" s="131">
        <v>23540709.830399998</v>
      </c>
      <c r="BV195" s="131">
        <v>1430</v>
      </c>
      <c r="BW195" s="131">
        <v>22529523.878400002</v>
      </c>
      <c r="BX195" s="131">
        <v>190</v>
      </c>
      <c r="BY195" s="131">
        <v>3824493.1199999996</v>
      </c>
      <c r="BZ195" s="131">
        <v>765</v>
      </c>
      <c r="CA195" s="131">
        <v>12902601.600000001</v>
      </c>
      <c r="CB195" s="131">
        <v>20</v>
      </c>
      <c r="CC195" s="131">
        <v>317839.87199999997</v>
      </c>
      <c r="CD195" s="131">
        <v>600</v>
      </c>
      <c r="CE195" s="131">
        <v>10405359.9552</v>
      </c>
      <c r="CF195" s="131">
        <v>245</v>
      </c>
      <c r="CG195" s="131">
        <v>4234599.1295999996</v>
      </c>
      <c r="CH195" s="131">
        <v>200</v>
      </c>
      <c r="CI195" s="131">
        <v>3430857.6960000005</v>
      </c>
      <c r="CJ195" s="133">
        <v>400</v>
      </c>
      <c r="CK195" s="131">
        <v>6994984.4160000011</v>
      </c>
      <c r="CL195" s="131">
        <v>100</v>
      </c>
      <c r="CM195" s="131">
        <v>1778360.3711999997</v>
      </c>
      <c r="CN195" s="131">
        <v>585</v>
      </c>
      <c r="CO195" s="131">
        <v>13396689.319999998</v>
      </c>
      <c r="CP195" s="131">
        <v>340</v>
      </c>
      <c r="CQ195" s="131">
        <v>8110244.6040000012</v>
      </c>
      <c r="CR195" s="131">
        <v>5</v>
      </c>
      <c r="CS195" s="131">
        <v>564242</v>
      </c>
      <c r="CT195" s="131">
        <v>23284</v>
      </c>
      <c r="CU195" s="137">
        <v>628368282.38800013</v>
      </c>
    </row>
    <row r="196" spans="1:99" s="1" customFormat="1" hidden="1" x14ac:dyDescent="0.25">
      <c r="A196" s="164" t="s">
        <v>295</v>
      </c>
      <c r="B196" s="165"/>
      <c r="C196" s="130" t="s">
        <v>51</v>
      </c>
      <c r="D196" s="131"/>
      <c r="E196" s="132"/>
      <c r="F196" s="131"/>
      <c r="G196" s="131"/>
      <c r="H196" s="131"/>
      <c r="I196" s="131"/>
      <c r="J196" s="131"/>
      <c r="K196" s="131"/>
      <c r="L196" s="131">
        <v>845</v>
      </c>
      <c r="M196" s="131">
        <v>35066532.480000004</v>
      </c>
      <c r="N196" s="131">
        <v>200</v>
      </c>
      <c r="O196" s="131">
        <v>5251686.72</v>
      </c>
      <c r="P196" s="131">
        <v>990</v>
      </c>
      <c r="Q196" s="131">
        <v>41628569.359999992</v>
      </c>
      <c r="R196" s="131">
        <v>334</v>
      </c>
      <c r="S196" s="131">
        <v>31777236.960000001</v>
      </c>
      <c r="T196" s="131">
        <v>989</v>
      </c>
      <c r="U196" s="131">
        <v>113555282.37759998</v>
      </c>
      <c r="V196" s="131">
        <v>610</v>
      </c>
      <c r="W196" s="131">
        <v>15098036.799999999</v>
      </c>
      <c r="X196" s="131">
        <v>110</v>
      </c>
      <c r="Y196" s="131">
        <v>689488.79999999993</v>
      </c>
      <c r="Z196" s="131">
        <v>295</v>
      </c>
      <c r="AA196" s="131">
        <v>4667662.3839999996</v>
      </c>
      <c r="AB196" s="131">
        <v>1173</v>
      </c>
      <c r="AC196" s="131">
        <v>17401797.280000001</v>
      </c>
      <c r="AD196" s="131">
        <v>522</v>
      </c>
      <c r="AE196" s="131">
        <v>17671839.023999996</v>
      </c>
      <c r="AF196" s="131">
        <v>210</v>
      </c>
      <c r="AG196" s="131">
        <v>15485243.423999999</v>
      </c>
      <c r="AH196" s="131">
        <v>860</v>
      </c>
      <c r="AI196" s="131">
        <v>14260132.723199997</v>
      </c>
      <c r="AJ196" s="131">
        <v>200</v>
      </c>
      <c r="AK196" s="131">
        <v>3363869.5999999996</v>
      </c>
      <c r="AL196" s="131">
        <v>2170</v>
      </c>
      <c r="AM196" s="131">
        <v>32380901.279999994</v>
      </c>
      <c r="AN196" s="131">
        <v>1080</v>
      </c>
      <c r="AO196" s="131">
        <v>14406940.799999999</v>
      </c>
      <c r="AP196" s="131">
        <v>260</v>
      </c>
      <c r="AQ196" s="131">
        <v>3760847.9999999995</v>
      </c>
      <c r="AR196" s="131">
        <v>290</v>
      </c>
      <c r="AS196" s="131">
        <v>18500318.479999997</v>
      </c>
      <c r="AT196" s="131">
        <v>360</v>
      </c>
      <c r="AU196" s="131">
        <v>8273704.879999999</v>
      </c>
      <c r="AV196" s="131">
        <v>50</v>
      </c>
      <c r="AW196" s="131">
        <v>731726.01599999995</v>
      </c>
      <c r="AX196" s="131">
        <v>535</v>
      </c>
      <c r="AY196" s="131">
        <v>7602409.5839999998</v>
      </c>
      <c r="AZ196" s="131">
        <v>750</v>
      </c>
      <c r="BA196" s="131">
        <v>9388876.6719999984</v>
      </c>
      <c r="BB196" s="131">
        <v>691</v>
      </c>
      <c r="BC196" s="131">
        <v>10612116.592</v>
      </c>
      <c r="BD196" s="131">
        <v>20</v>
      </c>
      <c r="BE196" s="131">
        <v>264866.56</v>
      </c>
      <c r="BF196" s="131">
        <v>0</v>
      </c>
      <c r="BG196" s="131">
        <v>0</v>
      </c>
      <c r="BH196" s="131">
        <v>1335</v>
      </c>
      <c r="BI196" s="131">
        <v>19275213.888</v>
      </c>
      <c r="BJ196" s="131">
        <v>35</v>
      </c>
      <c r="BK196" s="131">
        <v>686171.53919999988</v>
      </c>
      <c r="BL196" s="131">
        <v>650</v>
      </c>
      <c r="BM196" s="131">
        <v>16614037.843199998</v>
      </c>
      <c r="BN196" s="131">
        <v>1040</v>
      </c>
      <c r="BO196" s="131">
        <v>34082733.215999998</v>
      </c>
      <c r="BP196" s="131">
        <v>360</v>
      </c>
      <c r="BQ196" s="131">
        <v>7363354.6559999995</v>
      </c>
      <c r="BR196" s="131">
        <v>210</v>
      </c>
      <c r="BS196" s="131">
        <v>8573576.2559999991</v>
      </c>
      <c r="BT196" s="131">
        <v>1410</v>
      </c>
      <c r="BU196" s="131">
        <v>23540709.830399998</v>
      </c>
      <c r="BV196" s="131">
        <v>1430</v>
      </c>
      <c r="BW196" s="131">
        <v>22529523.878400002</v>
      </c>
      <c r="BX196" s="131">
        <v>190</v>
      </c>
      <c r="BY196" s="131">
        <v>3824493.1199999996</v>
      </c>
      <c r="BZ196" s="131">
        <v>765</v>
      </c>
      <c r="CA196" s="131">
        <v>12902601.600000001</v>
      </c>
      <c r="CB196" s="131">
        <v>20</v>
      </c>
      <c r="CC196" s="131">
        <v>317839.87199999997</v>
      </c>
      <c r="CD196" s="131">
        <v>600</v>
      </c>
      <c r="CE196" s="131">
        <v>10405359.9552</v>
      </c>
      <c r="CF196" s="131">
        <v>245</v>
      </c>
      <c r="CG196" s="131">
        <v>4234599.1295999996</v>
      </c>
      <c r="CH196" s="131">
        <v>200</v>
      </c>
      <c r="CI196" s="131">
        <v>3430857.6960000005</v>
      </c>
      <c r="CJ196" s="133">
        <v>400</v>
      </c>
      <c r="CK196" s="131">
        <v>6994984.4160000011</v>
      </c>
      <c r="CL196" s="131">
        <v>100</v>
      </c>
      <c r="CM196" s="131">
        <v>1778360.3711999997</v>
      </c>
      <c r="CN196" s="131">
        <v>585</v>
      </c>
      <c r="CO196" s="131">
        <v>13396689.319999998</v>
      </c>
      <c r="CP196" s="131">
        <v>340</v>
      </c>
      <c r="CQ196" s="131">
        <v>8110244.6040000012</v>
      </c>
      <c r="CR196" s="131">
        <v>5</v>
      </c>
      <c r="CS196" s="131">
        <v>564242</v>
      </c>
      <c r="CT196" s="131">
        <v>23464</v>
      </c>
      <c r="CU196" s="131">
        <v>620465679.98800015</v>
      </c>
    </row>
    <row r="197" spans="1:99" s="1" customFormat="1" hidden="1" x14ac:dyDescent="0.25">
      <c r="A197" s="172" t="s">
        <v>296</v>
      </c>
      <c r="B197" s="173"/>
      <c r="C197" s="130" t="s">
        <v>51</v>
      </c>
      <c r="D197" s="131"/>
      <c r="E197" s="132"/>
      <c r="F197" s="131"/>
      <c r="G197" s="131"/>
      <c r="H197" s="131"/>
      <c r="I197" s="131"/>
      <c r="J197" s="131"/>
      <c r="K197" s="131"/>
      <c r="L197" s="131">
        <v>845</v>
      </c>
      <c r="M197" s="131">
        <v>35066532.480000004</v>
      </c>
      <c r="N197" s="131">
        <v>200</v>
      </c>
      <c r="O197" s="131">
        <v>5251686.72</v>
      </c>
      <c r="P197" s="131">
        <v>990</v>
      </c>
      <c r="Q197" s="131">
        <v>41628569.359999992</v>
      </c>
      <c r="R197" s="131">
        <v>334</v>
      </c>
      <c r="S197" s="131">
        <v>31777236.960000001</v>
      </c>
      <c r="T197" s="131">
        <v>0</v>
      </c>
      <c r="U197" s="131">
        <v>0</v>
      </c>
      <c r="V197" s="131">
        <v>610</v>
      </c>
      <c r="W197" s="131">
        <v>15098036.799999999</v>
      </c>
      <c r="X197" s="131">
        <v>110</v>
      </c>
      <c r="Y197" s="131">
        <v>689488.79999999993</v>
      </c>
      <c r="Z197" s="131">
        <v>295</v>
      </c>
      <c r="AA197" s="131">
        <v>4667662.3839999996</v>
      </c>
      <c r="AB197" s="131">
        <v>1173</v>
      </c>
      <c r="AC197" s="131">
        <v>17401797.280000001</v>
      </c>
      <c r="AD197" s="131">
        <v>522</v>
      </c>
      <c r="AE197" s="131">
        <v>17671839.023999996</v>
      </c>
      <c r="AF197" s="131">
        <v>210</v>
      </c>
      <c r="AG197" s="131">
        <v>15485243.423999999</v>
      </c>
      <c r="AH197" s="131">
        <v>860</v>
      </c>
      <c r="AI197" s="131">
        <v>14260132.723199997</v>
      </c>
      <c r="AJ197" s="131">
        <v>200</v>
      </c>
      <c r="AK197" s="131">
        <v>3363869.5999999996</v>
      </c>
      <c r="AL197" s="131">
        <v>2170</v>
      </c>
      <c r="AM197" s="131">
        <v>32380901.279999994</v>
      </c>
      <c r="AN197" s="131">
        <v>1080</v>
      </c>
      <c r="AO197" s="131">
        <v>14406940.799999999</v>
      </c>
      <c r="AP197" s="131">
        <v>260</v>
      </c>
      <c r="AQ197" s="131">
        <v>3760847.9999999995</v>
      </c>
      <c r="AR197" s="131">
        <v>290</v>
      </c>
      <c r="AS197" s="131">
        <v>18500318.479999997</v>
      </c>
      <c r="AT197" s="131">
        <v>360</v>
      </c>
      <c r="AU197" s="131">
        <v>8273704.879999999</v>
      </c>
      <c r="AV197" s="131">
        <v>50</v>
      </c>
      <c r="AW197" s="131">
        <v>731726.01599999995</v>
      </c>
      <c r="AX197" s="131">
        <v>535</v>
      </c>
      <c r="AY197" s="131">
        <v>7602409.5839999998</v>
      </c>
      <c r="AZ197" s="131">
        <v>750</v>
      </c>
      <c r="BA197" s="131">
        <v>9388876.6719999984</v>
      </c>
      <c r="BB197" s="131">
        <v>691</v>
      </c>
      <c r="BC197" s="131">
        <v>10612116.592</v>
      </c>
      <c r="BD197" s="131">
        <v>20</v>
      </c>
      <c r="BE197" s="131">
        <v>264866.56</v>
      </c>
      <c r="BF197" s="131">
        <v>0</v>
      </c>
      <c r="BG197" s="131">
        <v>0</v>
      </c>
      <c r="BH197" s="131">
        <v>1335</v>
      </c>
      <c r="BI197" s="131">
        <v>19275213.888</v>
      </c>
      <c r="BJ197" s="131">
        <v>35</v>
      </c>
      <c r="BK197" s="131">
        <v>686171.53919999988</v>
      </c>
      <c r="BL197" s="131">
        <v>650</v>
      </c>
      <c r="BM197" s="131">
        <v>16614037.843199998</v>
      </c>
      <c r="BN197" s="131">
        <v>1040</v>
      </c>
      <c r="BO197" s="131">
        <v>34082733.215999998</v>
      </c>
      <c r="BP197" s="131">
        <v>360</v>
      </c>
      <c r="BQ197" s="131">
        <v>7363354.6559999995</v>
      </c>
      <c r="BR197" s="131">
        <v>210</v>
      </c>
      <c r="BS197" s="131">
        <v>8573576.2559999991</v>
      </c>
      <c r="BT197" s="131">
        <v>1410</v>
      </c>
      <c r="BU197" s="131">
        <v>23540709.830399998</v>
      </c>
      <c r="BV197" s="131">
        <v>1430</v>
      </c>
      <c r="BW197" s="131">
        <v>22529523.878400002</v>
      </c>
      <c r="BX197" s="131">
        <v>190</v>
      </c>
      <c r="BY197" s="131">
        <v>3824493.1199999996</v>
      </c>
      <c r="BZ197" s="131">
        <v>765</v>
      </c>
      <c r="CA197" s="131">
        <v>12902601.600000001</v>
      </c>
      <c r="CB197" s="131">
        <v>20</v>
      </c>
      <c r="CC197" s="131">
        <v>317839.87199999997</v>
      </c>
      <c r="CD197" s="131">
        <v>600</v>
      </c>
      <c r="CE197" s="131">
        <v>10405359.9552</v>
      </c>
      <c r="CF197" s="131">
        <v>245</v>
      </c>
      <c r="CG197" s="131">
        <v>4234599.1295999996</v>
      </c>
      <c r="CH197" s="131">
        <v>200</v>
      </c>
      <c r="CI197" s="131">
        <v>3430857.6960000005</v>
      </c>
      <c r="CJ197" s="133">
        <v>400</v>
      </c>
      <c r="CK197" s="131">
        <v>6994984.4160000011</v>
      </c>
      <c r="CL197" s="131">
        <v>100</v>
      </c>
      <c r="CM197" s="131">
        <v>1778360.3711999997</v>
      </c>
      <c r="CN197" s="131">
        <v>585</v>
      </c>
      <c r="CO197" s="131">
        <v>13396689.319999998</v>
      </c>
      <c r="CP197" s="131">
        <v>340</v>
      </c>
      <c r="CQ197" s="131">
        <v>8110244.6040000012</v>
      </c>
      <c r="CR197" s="131">
        <v>5</v>
      </c>
      <c r="CS197" s="131">
        <v>564242</v>
      </c>
      <c r="CT197" s="131">
        <v>22475</v>
      </c>
      <c r="CU197" s="131">
        <v>506910397.6103999</v>
      </c>
    </row>
    <row r="198" spans="1:99" s="1" customFormat="1" hidden="1" x14ac:dyDescent="0.25">
      <c r="A198" s="172" t="s">
        <v>297</v>
      </c>
      <c r="B198" s="173"/>
      <c r="C198" s="130" t="s">
        <v>51</v>
      </c>
      <c r="D198" s="131"/>
      <c r="E198" s="132"/>
      <c r="F198" s="131"/>
      <c r="G198" s="131"/>
      <c r="H198" s="131"/>
      <c r="I198" s="131"/>
      <c r="J198" s="131"/>
      <c r="K198" s="131"/>
      <c r="L198" s="131">
        <v>845</v>
      </c>
      <c r="M198" s="131">
        <v>35066532.480000004</v>
      </c>
      <c r="N198" s="131">
        <v>200</v>
      </c>
      <c r="O198" s="131">
        <v>5251686.72</v>
      </c>
      <c r="P198" s="131">
        <v>990</v>
      </c>
      <c r="Q198" s="131">
        <v>41628569.359999992</v>
      </c>
      <c r="R198" s="131">
        <v>334</v>
      </c>
      <c r="S198" s="131">
        <v>31777236.960000001</v>
      </c>
      <c r="T198" s="131">
        <v>0</v>
      </c>
      <c r="U198" s="131">
        <v>0</v>
      </c>
      <c r="V198" s="131">
        <v>610</v>
      </c>
      <c r="W198" s="131">
        <v>15098036.799999999</v>
      </c>
      <c r="X198" s="131">
        <v>110</v>
      </c>
      <c r="Y198" s="131">
        <v>689488.79999999993</v>
      </c>
      <c r="Z198" s="131">
        <v>295</v>
      </c>
      <c r="AA198" s="131">
        <v>4667662.3839999996</v>
      </c>
      <c r="AB198" s="131">
        <v>1173</v>
      </c>
      <c r="AC198" s="131">
        <v>17401797.280000001</v>
      </c>
      <c r="AD198" s="131">
        <v>522</v>
      </c>
      <c r="AE198" s="131">
        <v>17671839.023999996</v>
      </c>
      <c r="AF198" s="131">
        <v>210</v>
      </c>
      <c r="AG198" s="131">
        <v>15485243.423999999</v>
      </c>
      <c r="AH198" s="131">
        <v>860</v>
      </c>
      <c r="AI198" s="131">
        <v>14260132.723199997</v>
      </c>
      <c r="AJ198" s="131">
        <v>200</v>
      </c>
      <c r="AK198" s="131">
        <v>3363869.5999999996</v>
      </c>
      <c r="AL198" s="131">
        <v>2170</v>
      </c>
      <c r="AM198" s="131">
        <v>32380901.279999994</v>
      </c>
      <c r="AN198" s="131">
        <v>1080</v>
      </c>
      <c r="AO198" s="131">
        <v>14406940.799999999</v>
      </c>
      <c r="AP198" s="131">
        <v>260</v>
      </c>
      <c r="AQ198" s="131">
        <v>3760847.9999999995</v>
      </c>
      <c r="AR198" s="131">
        <v>290</v>
      </c>
      <c r="AS198" s="131">
        <v>18500318.479999997</v>
      </c>
      <c r="AT198" s="131">
        <v>360</v>
      </c>
      <c r="AU198" s="131">
        <v>8273704.879999999</v>
      </c>
      <c r="AV198" s="131">
        <v>50</v>
      </c>
      <c r="AW198" s="131">
        <v>731726.01599999995</v>
      </c>
      <c r="AX198" s="131">
        <v>535</v>
      </c>
      <c r="AY198" s="131">
        <v>7602409.5839999998</v>
      </c>
      <c r="AZ198" s="131">
        <v>750</v>
      </c>
      <c r="BA198" s="131">
        <v>9388876.6719999984</v>
      </c>
      <c r="BB198" s="131">
        <v>691</v>
      </c>
      <c r="BC198" s="131">
        <v>10612116.592</v>
      </c>
      <c r="BD198" s="131">
        <v>20</v>
      </c>
      <c r="BE198" s="131">
        <v>264866.56</v>
      </c>
      <c r="BF198" s="131">
        <v>0</v>
      </c>
      <c r="BG198" s="131">
        <v>0</v>
      </c>
      <c r="BH198" s="131">
        <v>1335</v>
      </c>
      <c r="BI198" s="131">
        <v>19275213.888</v>
      </c>
      <c r="BJ198" s="131">
        <v>35</v>
      </c>
      <c r="BK198" s="131">
        <v>686171.53919999988</v>
      </c>
      <c r="BL198" s="131">
        <v>650</v>
      </c>
      <c r="BM198" s="131">
        <v>16614037.843199998</v>
      </c>
      <c r="BN198" s="131">
        <v>1040</v>
      </c>
      <c r="BO198" s="131">
        <v>34082733.215999998</v>
      </c>
      <c r="BP198" s="131">
        <v>360</v>
      </c>
      <c r="BQ198" s="131">
        <v>7363354.6559999995</v>
      </c>
      <c r="BR198" s="131">
        <v>210</v>
      </c>
      <c r="BS198" s="131">
        <v>8573576.2559999991</v>
      </c>
      <c r="BT198" s="131">
        <v>1410</v>
      </c>
      <c r="BU198" s="131">
        <v>23540709.830399998</v>
      </c>
      <c r="BV198" s="131">
        <v>1430</v>
      </c>
      <c r="BW198" s="131">
        <v>22529523.878400002</v>
      </c>
      <c r="BX198" s="131">
        <v>190</v>
      </c>
      <c r="BY198" s="131">
        <v>3824493.1199999996</v>
      </c>
      <c r="BZ198" s="131">
        <v>765</v>
      </c>
      <c r="CA198" s="131">
        <v>12902601.600000001</v>
      </c>
      <c r="CB198" s="131">
        <v>20</v>
      </c>
      <c r="CC198" s="131">
        <v>317839.87199999997</v>
      </c>
      <c r="CD198" s="131">
        <v>600</v>
      </c>
      <c r="CE198" s="131">
        <v>10405359.9552</v>
      </c>
      <c r="CF198" s="131">
        <v>245</v>
      </c>
      <c r="CG198" s="131">
        <v>4234599.1295999996</v>
      </c>
      <c r="CH198" s="131">
        <v>200</v>
      </c>
      <c r="CI198" s="131">
        <v>3430857.6960000005</v>
      </c>
      <c r="CJ198" s="133">
        <v>400</v>
      </c>
      <c r="CK198" s="131">
        <v>6994984.4160000011</v>
      </c>
      <c r="CL198" s="131">
        <v>100</v>
      </c>
      <c r="CM198" s="131">
        <v>1778360.3711999997</v>
      </c>
      <c r="CN198" s="131">
        <v>585</v>
      </c>
      <c r="CO198" s="131">
        <v>13396689.319999998</v>
      </c>
      <c r="CP198" s="131">
        <v>340</v>
      </c>
      <c r="CQ198" s="131">
        <v>8110244.6040000012</v>
      </c>
      <c r="CR198" s="131">
        <v>5</v>
      </c>
      <c r="CS198" s="131">
        <v>564242</v>
      </c>
      <c r="CT198" s="131">
        <v>22475</v>
      </c>
      <c r="CU198" s="131">
        <v>506910397.6103999</v>
      </c>
    </row>
    <row r="199" spans="1:99" s="1" customFormat="1" hidden="1" x14ac:dyDescent="0.25">
      <c r="A199" s="164" t="s">
        <v>298</v>
      </c>
      <c r="B199" s="165"/>
      <c r="C199" s="130" t="s">
        <v>51</v>
      </c>
      <c r="D199" s="131"/>
      <c r="E199" s="132"/>
      <c r="F199" s="131"/>
      <c r="G199" s="131"/>
      <c r="H199" s="131"/>
      <c r="I199" s="131"/>
      <c r="J199" s="131"/>
      <c r="K199" s="131"/>
      <c r="L199" s="131">
        <v>845</v>
      </c>
      <c r="M199" s="131">
        <v>35066532.480000004</v>
      </c>
      <c r="N199" s="131">
        <v>200</v>
      </c>
      <c r="O199" s="131">
        <v>5251686.72</v>
      </c>
      <c r="P199" s="131">
        <v>990</v>
      </c>
      <c r="Q199" s="131">
        <v>41628569.359999992</v>
      </c>
      <c r="R199" s="131">
        <v>334</v>
      </c>
      <c r="S199" s="131">
        <v>31777236.960000001</v>
      </c>
      <c r="T199" s="131">
        <v>0</v>
      </c>
      <c r="U199" s="131">
        <v>0</v>
      </c>
      <c r="V199" s="131">
        <v>610</v>
      </c>
      <c r="W199" s="131">
        <v>15098036.799999999</v>
      </c>
      <c r="X199" s="131">
        <v>110</v>
      </c>
      <c r="Y199" s="131">
        <v>689488.79999999993</v>
      </c>
      <c r="Z199" s="131">
        <v>295</v>
      </c>
      <c r="AA199" s="131">
        <v>4667662.3839999996</v>
      </c>
      <c r="AB199" s="131">
        <v>1173</v>
      </c>
      <c r="AC199" s="131">
        <v>17401797.280000001</v>
      </c>
      <c r="AD199" s="131">
        <v>522</v>
      </c>
      <c r="AE199" s="131">
        <v>17671839.023999996</v>
      </c>
      <c r="AF199" s="131">
        <v>210</v>
      </c>
      <c r="AG199" s="131">
        <v>15485243.423999999</v>
      </c>
      <c r="AH199" s="131">
        <v>860</v>
      </c>
      <c r="AI199" s="131">
        <v>14260132.723199997</v>
      </c>
      <c r="AJ199" s="131">
        <v>200</v>
      </c>
      <c r="AK199" s="131">
        <v>3363869.5999999996</v>
      </c>
      <c r="AL199" s="131">
        <v>2170</v>
      </c>
      <c r="AM199" s="131">
        <v>32380901.279999994</v>
      </c>
      <c r="AN199" s="131">
        <v>1080</v>
      </c>
      <c r="AO199" s="131">
        <v>14406940.799999999</v>
      </c>
      <c r="AP199" s="131">
        <v>260</v>
      </c>
      <c r="AQ199" s="131">
        <v>3760847.9999999995</v>
      </c>
      <c r="AR199" s="131">
        <v>290</v>
      </c>
      <c r="AS199" s="131">
        <v>18500318.479999997</v>
      </c>
      <c r="AT199" s="131">
        <v>360</v>
      </c>
      <c r="AU199" s="131">
        <v>8270651.1999999993</v>
      </c>
      <c r="AV199" s="131">
        <v>50</v>
      </c>
      <c r="AW199" s="131">
        <v>731726.01599999995</v>
      </c>
      <c r="AX199" s="131">
        <v>535</v>
      </c>
      <c r="AY199" s="131">
        <v>7602409.5839999998</v>
      </c>
      <c r="AZ199" s="131">
        <v>750</v>
      </c>
      <c r="BA199" s="131">
        <v>9388876.6719999984</v>
      </c>
      <c r="BB199" s="131">
        <v>691</v>
      </c>
      <c r="BC199" s="131">
        <v>10612116.592</v>
      </c>
      <c r="BD199" s="131">
        <v>20</v>
      </c>
      <c r="BE199" s="131">
        <v>264866.56</v>
      </c>
      <c r="BF199" s="131">
        <v>0</v>
      </c>
      <c r="BG199" s="131">
        <v>0</v>
      </c>
      <c r="BH199" s="131">
        <v>1335</v>
      </c>
      <c r="BI199" s="131">
        <v>19275213.888</v>
      </c>
      <c r="BJ199" s="131">
        <v>35</v>
      </c>
      <c r="BK199" s="131">
        <v>686171.53919999988</v>
      </c>
      <c r="BL199" s="131">
        <v>650</v>
      </c>
      <c r="BM199" s="131">
        <v>16614037.843199998</v>
      </c>
      <c r="BN199" s="131">
        <v>1040</v>
      </c>
      <c r="BO199" s="131">
        <v>34082733.215999998</v>
      </c>
      <c r="BP199" s="131">
        <v>360</v>
      </c>
      <c r="BQ199" s="131">
        <v>7363354.6559999995</v>
      </c>
      <c r="BR199" s="131">
        <v>210</v>
      </c>
      <c r="BS199" s="131">
        <v>8573576.2559999991</v>
      </c>
      <c r="BT199" s="131">
        <v>1410</v>
      </c>
      <c r="BU199" s="131">
        <v>23540709.830399998</v>
      </c>
      <c r="BV199" s="131">
        <v>1430</v>
      </c>
      <c r="BW199" s="131">
        <v>22529523.878400002</v>
      </c>
      <c r="BX199" s="131">
        <v>170</v>
      </c>
      <c r="BY199" s="131">
        <v>3122468.1599999997</v>
      </c>
      <c r="BZ199" s="131">
        <v>765</v>
      </c>
      <c r="CA199" s="131">
        <v>12902601.600000001</v>
      </c>
      <c r="CB199" s="131">
        <v>20</v>
      </c>
      <c r="CC199" s="131">
        <v>317839.87199999997</v>
      </c>
      <c r="CD199" s="131">
        <v>600</v>
      </c>
      <c r="CE199" s="131">
        <v>10405359.9552</v>
      </c>
      <c r="CF199" s="131">
        <v>245</v>
      </c>
      <c r="CG199" s="131">
        <v>4234599.1295999996</v>
      </c>
      <c r="CH199" s="131">
        <v>200</v>
      </c>
      <c r="CI199" s="131">
        <v>3430857.6960000005</v>
      </c>
      <c r="CJ199" s="133">
        <v>400</v>
      </c>
      <c r="CK199" s="131">
        <v>6994984.4160000011</v>
      </c>
      <c r="CL199" s="131">
        <v>100</v>
      </c>
      <c r="CM199" s="131">
        <v>1778360.3711999997</v>
      </c>
      <c r="CN199" s="131">
        <v>585</v>
      </c>
      <c r="CO199" s="131">
        <v>13396689.319999998</v>
      </c>
      <c r="CP199" s="131">
        <v>340</v>
      </c>
      <c r="CQ199" s="131">
        <v>8110244.6040000012</v>
      </c>
      <c r="CR199" s="131">
        <v>5</v>
      </c>
      <c r="CS199" s="131">
        <v>564242</v>
      </c>
      <c r="CT199" s="131">
        <v>22455</v>
      </c>
      <c r="CU199" s="131">
        <v>506205318.97039992</v>
      </c>
    </row>
    <row r="200" spans="1:99" s="1" customFormat="1" hidden="1" x14ac:dyDescent="0.25">
      <c r="A200" s="164" t="s">
        <v>299</v>
      </c>
      <c r="B200" s="165"/>
      <c r="C200" s="130" t="s">
        <v>51</v>
      </c>
      <c r="D200" s="131"/>
      <c r="E200" s="132"/>
      <c r="F200" s="131"/>
      <c r="G200" s="131"/>
      <c r="H200" s="131"/>
      <c r="I200" s="131"/>
      <c r="J200" s="131"/>
      <c r="K200" s="131"/>
      <c r="L200" s="131">
        <v>845</v>
      </c>
      <c r="M200" s="131">
        <v>35066532.480000004</v>
      </c>
      <c r="N200" s="131">
        <v>200</v>
      </c>
      <c r="O200" s="131">
        <v>5251686.72</v>
      </c>
      <c r="P200" s="131">
        <v>990</v>
      </c>
      <c r="Q200" s="131">
        <v>41628569.359999992</v>
      </c>
      <c r="R200" s="131">
        <v>334</v>
      </c>
      <c r="S200" s="131">
        <v>31777236.960000001</v>
      </c>
      <c r="T200" s="131">
        <v>0</v>
      </c>
      <c r="U200" s="131">
        <v>0</v>
      </c>
      <c r="V200" s="131">
        <v>610</v>
      </c>
      <c r="W200" s="131">
        <v>15098036.799999999</v>
      </c>
      <c r="X200" s="131">
        <v>110</v>
      </c>
      <c r="Y200" s="131">
        <v>689488.79999999993</v>
      </c>
      <c r="Z200" s="131">
        <v>295</v>
      </c>
      <c r="AA200" s="131">
        <v>4667662.3839999996</v>
      </c>
      <c r="AB200" s="131">
        <v>1173</v>
      </c>
      <c r="AC200" s="131">
        <v>17401797.280000001</v>
      </c>
      <c r="AD200" s="131">
        <v>522</v>
      </c>
      <c r="AE200" s="131">
        <v>17671839.023999996</v>
      </c>
      <c r="AF200" s="131">
        <v>210</v>
      </c>
      <c r="AG200" s="131">
        <v>15485243.423999999</v>
      </c>
      <c r="AH200" s="131">
        <v>860</v>
      </c>
      <c r="AI200" s="131">
        <v>14260132.723199997</v>
      </c>
      <c r="AJ200" s="131">
        <v>200</v>
      </c>
      <c r="AK200" s="131">
        <v>3363869.5999999996</v>
      </c>
      <c r="AL200" s="131">
        <v>2170</v>
      </c>
      <c r="AM200" s="131">
        <v>32380901.279999994</v>
      </c>
      <c r="AN200" s="131">
        <v>1080</v>
      </c>
      <c r="AO200" s="131">
        <v>14406940.799999999</v>
      </c>
      <c r="AP200" s="131">
        <v>260</v>
      </c>
      <c r="AQ200" s="131">
        <v>3760847.9999999995</v>
      </c>
      <c r="AR200" s="131">
        <v>290</v>
      </c>
      <c r="AS200" s="131">
        <v>18500318.479999997</v>
      </c>
      <c r="AT200" s="131">
        <v>360</v>
      </c>
      <c r="AU200" s="131">
        <v>8270651.1999999993</v>
      </c>
      <c r="AV200" s="131">
        <v>50</v>
      </c>
      <c r="AW200" s="131">
        <v>731726.01599999995</v>
      </c>
      <c r="AX200" s="131">
        <v>535</v>
      </c>
      <c r="AY200" s="131">
        <v>7602409.5839999998</v>
      </c>
      <c r="AZ200" s="131">
        <v>750</v>
      </c>
      <c r="BA200" s="131">
        <v>9388876.6719999984</v>
      </c>
      <c r="BB200" s="131">
        <v>691</v>
      </c>
      <c r="BC200" s="131">
        <v>10612116.592</v>
      </c>
      <c r="BD200" s="131">
        <v>20</v>
      </c>
      <c r="BE200" s="131">
        <v>264866.56</v>
      </c>
      <c r="BF200" s="131">
        <v>0</v>
      </c>
      <c r="BG200" s="131">
        <v>0</v>
      </c>
      <c r="BH200" s="131">
        <v>1335</v>
      </c>
      <c r="BI200" s="131">
        <v>19275213.888</v>
      </c>
      <c r="BJ200" s="131">
        <v>35</v>
      </c>
      <c r="BK200" s="131">
        <v>686171.53919999988</v>
      </c>
      <c r="BL200" s="131">
        <v>650</v>
      </c>
      <c r="BM200" s="131">
        <v>16614037.843199998</v>
      </c>
      <c r="BN200" s="131">
        <v>1040</v>
      </c>
      <c r="BO200" s="131">
        <v>34082733.215999998</v>
      </c>
      <c r="BP200" s="131">
        <v>360</v>
      </c>
      <c r="BQ200" s="131">
        <v>7363354.6559999995</v>
      </c>
      <c r="BR200" s="131">
        <v>210</v>
      </c>
      <c r="BS200" s="131">
        <v>8573576.2559999991</v>
      </c>
      <c r="BT200" s="131">
        <v>1410</v>
      </c>
      <c r="BU200" s="131">
        <v>23540709.830399998</v>
      </c>
      <c r="BV200" s="131">
        <v>1430</v>
      </c>
      <c r="BW200" s="131">
        <v>22529523.878400002</v>
      </c>
      <c r="BX200" s="131">
        <v>170</v>
      </c>
      <c r="BY200" s="131">
        <v>3122468.1599999997</v>
      </c>
      <c r="BZ200" s="131">
        <v>765</v>
      </c>
      <c r="CA200" s="131">
        <v>12902601.600000001</v>
      </c>
      <c r="CB200" s="131">
        <v>20</v>
      </c>
      <c r="CC200" s="131">
        <v>317839.87199999997</v>
      </c>
      <c r="CD200" s="131">
        <v>600</v>
      </c>
      <c r="CE200" s="131">
        <v>10405359.9552</v>
      </c>
      <c r="CF200" s="131">
        <v>245</v>
      </c>
      <c r="CG200" s="131">
        <v>4234599.1295999996</v>
      </c>
      <c r="CH200" s="131">
        <v>200</v>
      </c>
      <c r="CI200" s="131">
        <v>3430857.6960000005</v>
      </c>
      <c r="CJ200" s="133">
        <v>400</v>
      </c>
      <c r="CK200" s="131">
        <v>6994984.4160000011</v>
      </c>
      <c r="CL200" s="131">
        <v>100</v>
      </c>
      <c r="CM200" s="131">
        <v>1778360.3711999997</v>
      </c>
      <c r="CN200" s="131">
        <v>585</v>
      </c>
      <c r="CO200" s="131">
        <v>13396689.319999998</v>
      </c>
      <c r="CP200" s="131">
        <v>340</v>
      </c>
      <c r="CQ200" s="131">
        <v>8110244.6040000012</v>
      </c>
      <c r="CR200" s="131">
        <v>5</v>
      </c>
      <c r="CS200" s="131">
        <v>564242</v>
      </c>
      <c r="CT200" s="131">
        <v>22455</v>
      </c>
      <c r="CU200" s="131">
        <v>506205318.97039992</v>
      </c>
    </row>
    <row r="201" spans="1:99" s="141" customFormat="1" hidden="1" x14ac:dyDescent="0.25">
      <c r="A201" s="166" t="s">
        <v>300</v>
      </c>
      <c r="B201" s="167"/>
      <c r="C201" s="168"/>
      <c r="D201" s="138"/>
      <c r="E201" s="139"/>
      <c r="F201" s="138"/>
      <c r="G201" s="138"/>
      <c r="H201" s="138"/>
      <c r="I201" s="138"/>
      <c r="J201" s="138"/>
      <c r="K201" s="138"/>
      <c r="L201" s="140">
        <f>L189-L190</f>
        <v>79</v>
      </c>
      <c r="M201" s="140">
        <f t="shared" ref="M201:BX201" si="709">M189-M190</f>
        <v>-4069269.679999996</v>
      </c>
      <c r="N201" s="140">
        <f t="shared" si="709"/>
        <v>0</v>
      </c>
      <c r="O201" s="140">
        <f t="shared" si="709"/>
        <v>0</v>
      </c>
      <c r="P201" s="140">
        <f t="shared" si="709"/>
        <v>0</v>
      </c>
      <c r="Q201" s="140">
        <f t="shared" si="709"/>
        <v>0</v>
      </c>
      <c r="R201" s="140">
        <f t="shared" si="709"/>
        <v>0</v>
      </c>
      <c r="S201" s="140">
        <f t="shared" si="709"/>
        <v>0</v>
      </c>
      <c r="T201" s="140">
        <f t="shared" si="709"/>
        <v>0</v>
      </c>
      <c r="U201" s="140">
        <f t="shared" si="709"/>
        <v>0</v>
      </c>
      <c r="V201" s="140">
        <f t="shared" si="709"/>
        <v>0</v>
      </c>
      <c r="W201" s="140">
        <f t="shared" si="709"/>
        <v>0</v>
      </c>
      <c r="X201" s="140">
        <f t="shared" si="709"/>
        <v>0</v>
      </c>
      <c r="Y201" s="140">
        <f t="shared" si="709"/>
        <v>0</v>
      </c>
      <c r="Z201" s="140">
        <f t="shared" si="709"/>
        <v>-25</v>
      </c>
      <c r="AA201" s="140">
        <f t="shared" si="709"/>
        <v>-305850.16000000015</v>
      </c>
      <c r="AB201" s="140">
        <f t="shared" si="709"/>
        <v>0</v>
      </c>
      <c r="AC201" s="140">
        <f t="shared" si="709"/>
        <v>0</v>
      </c>
      <c r="AD201" s="140">
        <f t="shared" si="709"/>
        <v>0</v>
      </c>
      <c r="AE201" s="140">
        <f t="shared" si="709"/>
        <v>0</v>
      </c>
      <c r="AF201" s="140">
        <f t="shared" si="709"/>
        <v>19</v>
      </c>
      <c r="AG201" s="140">
        <f t="shared" si="709"/>
        <v>4562390.7840000018</v>
      </c>
      <c r="AH201" s="140">
        <f t="shared" si="709"/>
        <v>0</v>
      </c>
      <c r="AI201" s="140">
        <f t="shared" si="709"/>
        <v>0</v>
      </c>
      <c r="AJ201" s="140">
        <f t="shared" si="709"/>
        <v>0</v>
      </c>
      <c r="AK201" s="140">
        <f t="shared" si="709"/>
        <v>0</v>
      </c>
      <c r="AL201" s="140">
        <f t="shared" si="709"/>
        <v>-79</v>
      </c>
      <c r="AM201" s="140">
        <f t="shared" si="709"/>
        <v>-5461908.4800000004</v>
      </c>
      <c r="AN201" s="140">
        <f t="shared" si="709"/>
        <v>0</v>
      </c>
      <c r="AO201" s="140">
        <f t="shared" si="709"/>
        <v>0</v>
      </c>
      <c r="AP201" s="140">
        <f t="shared" si="709"/>
        <v>0</v>
      </c>
      <c r="AQ201" s="140">
        <f t="shared" si="709"/>
        <v>0</v>
      </c>
      <c r="AR201" s="140">
        <f t="shared" si="709"/>
        <v>0</v>
      </c>
      <c r="AS201" s="140">
        <f t="shared" si="709"/>
        <v>0</v>
      </c>
      <c r="AT201" s="140">
        <f t="shared" si="709"/>
        <v>0</v>
      </c>
      <c r="AU201" s="140">
        <f t="shared" si="709"/>
        <v>0</v>
      </c>
      <c r="AV201" s="140">
        <f t="shared" si="709"/>
        <v>0</v>
      </c>
      <c r="AW201" s="140">
        <f t="shared" si="709"/>
        <v>0</v>
      </c>
      <c r="AX201" s="140">
        <f t="shared" si="709"/>
        <v>0</v>
      </c>
      <c r="AY201" s="140">
        <f t="shared" si="709"/>
        <v>0</v>
      </c>
      <c r="AZ201" s="140">
        <f t="shared" si="709"/>
        <v>0</v>
      </c>
      <c r="BA201" s="140">
        <f t="shared" si="709"/>
        <v>0</v>
      </c>
      <c r="BB201" s="140">
        <f t="shared" si="709"/>
        <v>0</v>
      </c>
      <c r="BC201" s="140">
        <f t="shared" si="709"/>
        <v>0</v>
      </c>
      <c r="BD201" s="140">
        <f t="shared" si="709"/>
        <v>0</v>
      </c>
      <c r="BE201" s="140">
        <f t="shared" si="709"/>
        <v>0</v>
      </c>
      <c r="BF201" s="140">
        <f t="shared" si="709"/>
        <v>0</v>
      </c>
      <c r="BG201" s="140">
        <f t="shared" si="709"/>
        <v>0</v>
      </c>
      <c r="BH201" s="140">
        <f t="shared" si="709"/>
        <v>0</v>
      </c>
      <c r="BI201" s="140">
        <f t="shared" si="709"/>
        <v>0</v>
      </c>
      <c r="BJ201" s="140">
        <f t="shared" si="709"/>
        <v>0</v>
      </c>
      <c r="BK201" s="140">
        <f t="shared" si="709"/>
        <v>0</v>
      </c>
      <c r="BL201" s="140">
        <f t="shared" si="709"/>
        <v>0</v>
      </c>
      <c r="BM201" s="140">
        <f t="shared" si="709"/>
        <v>0</v>
      </c>
      <c r="BN201" s="140">
        <f t="shared" si="709"/>
        <v>0</v>
      </c>
      <c r="BO201" s="140">
        <f t="shared" si="709"/>
        <v>0</v>
      </c>
      <c r="BP201" s="140">
        <f t="shared" si="709"/>
        <v>0</v>
      </c>
      <c r="BQ201" s="140">
        <f t="shared" si="709"/>
        <v>0</v>
      </c>
      <c r="BR201" s="140">
        <f t="shared" si="709"/>
        <v>0</v>
      </c>
      <c r="BS201" s="140">
        <f t="shared" si="709"/>
        <v>0</v>
      </c>
      <c r="BT201" s="140">
        <f t="shared" si="709"/>
        <v>0</v>
      </c>
      <c r="BU201" s="140">
        <f t="shared" si="709"/>
        <v>0</v>
      </c>
      <c r="BV201" s="140">
        <f t="shared" si="709"/>
        <v>-119</v>
      </c>
      <c r="BW201" s="140">
        <f t="shared" si="709"/>
        <v>-2400269.6256000027</v>
      </c>
      <c r="BX201" s="140">
        <f t="shared" si="709"/>
        <v>0</v>
      </c>
      <c r="BY201" s="140">
        <f t="shared" ref="BY201:CU201" si="710">BY189-BY190</f>
        <v>0</v>
      </c>
      <c r="BZ201" s="140">
        <f t="shared" si="710"/>
        <v>0</v>
      </c>
      <c r="CA201" s="140">
        <f t="shared" si="710"/>
        <v>0</v>
      </c>
      <c r="CB201" s="140">
        <f t="shared" si="710"/>
        <v>0</v>
      </c>
      <c r="CC201" s="140">
        <f t="shared" si="710"/>
        <v>0</v>
      </c>
      <c r="CD201" s="140">
        <f t="shared" si="710"/>
        <v>-62</v>
      </c>
      <c r="CE201" s="140">
        <f t="shared" si="710"/>
        <v>-800771.32799999975</v>
      </c>
      <c r="CF201" s="140">
        <f t="shared" si="710"/>
        <v>0</v>
      </c>
      <c r="CG201" s="140">
        <f t="shared" si="710"/>
        <v>0</v>
      </c>
      <c r="CH201" s="140">
        <f t="shared" si="710"/>
        <v>0</v>
      </c>
      <c r="CI201" s="140">
        <f t="shared" si="710"/>
        <v>0</v>
      </c>
      <c r="CJ201" s="140">
        <f t="shared" si="710"/>
        <v>0</v>
      </c>
      <c r="CK201" s="140">
        <f t="shared" si="710"/>
        <v>0</v>
      </c>
      <c r="CL201" s="140">
        <f t="shared" si="710"/>
        <v>0</v>
      </c>
      <c r="CM201" s="140">
        <f t="shared" si="710"/>
        <v>0</v>
      </c>
      <c r="CN201" s="140">
        <f t="shared" si="710"/>
        <v>0</v>
      </c>
      <c r="CO201" s="140">
        <f t="shared" si="710"/>
        <v>0</v>
      </c>
      <c r="CP201" s="140">
        <f t="shared" si="710"/>
        <v>-43</v>
      </c>
      <c r="CQ201" s="140">
        <f t="shared" si="710"/>
        <v>-1000703.1048000008</v>
      </c>
      <c r="CR201" s="140">
        <f t="shared" si="710"/>
        <v>0</v>
      </c>
      <c r="CS201" s="140">
        <f t="shared" si="710"/>
        <v>0</v>
      </c>
      <c r="CT201" s="140">
        <f t="shared" si="710"/>
        <v>-230</v>
      </c>
      <c r="CU201" s="140">
        <f t="shared" si="710"/>
        <v>-9476381.5944000483</v>
      </c>
    </row>
    <row r="202" spans="1:99" hidden="1" x14ac:dyDescent="0.25"/>
  </sheetData>
  <mergeCells count="158">
    <mergeCell ref="C7:C10"/>
    <mergeCell ref="D7:D10"/>
    <mergeCell ref="E7:E10"/>
    <mergeCell ref="F7:F10"/>
    <mergeCell ref="AF7:AG7"/>
    <mergeCell ref="AH7:AI7"/>
    <mergeCell ref="AJ7:AK7"/>
    <mergeCell ref="AL7:AM7"/>
    <mergeCell ref="AN7:AO7"/>
    <mergeCell ref="AP7:AQ7"/>
    <mergeCell ref="T7:U7"/>
    <mergeCell ref="V7:W7"/>
    <mergeCell ref="X7:Y7"/>
    <mergeCell ref="Z7:AA7"/>
    <mergeCell ref="AB7:AC7"/>
    <mergeCell ref="AD7:AE7"/>
    <mergeCell ref="BH7:BI7"/>
    <mergeCell ref="BJ7:BK7"/>
    <mergeCell ref="BL7:BM7"/>
    <mergeCell ref="BN7:BO7"/>
    <mergeCell ref="AR7:AS7"/>
    <mergeCell ref="AT7:AU7"/>
    <mergeCell ref="AV7:AW7"/>
    <mergeCell ref="AX7:AY7"/>
    <mergeCell ref="AZ7:BA7"/>
    <mergeCell ref="BB7:BC7"/>
    <mergeCell ref="CN7:CO7"/>
    <mergeCell ref="CP7:CQ7"/>
    <mergeCell ref="CR7:CS7"/>
    <mergeCell ref="CT7:CU7"/>
    <mergeCell ref="H8:K8"/>
    <mergeCell ref="L8:M8"/>
    <mergeCell ref="N8:O8"/>
    <mergeCell ref="P8:Q8"/>
    <mergeCell ref="R8:S8"/>
    <mergeCell ref="T8:U8"/>
    <mergeCell ref="CB7:CC7"/>
    <mergeCell ref="CD7:CE7"/>
    <mergeCell ref="CF7:CG7"/>
    <mergeCell ref="CH7:CI7"/>
    <mergeCell ref="CJ7:CK7"/>
    <mergeCell ref="CL7:CM7"/>
    <mergeCell ref="BP7:BQ7"/>
    <mergeCell ref="BR7:BS7"/>
    <mergeCell ref="BT7:BU7"/>
    <mergeCell ref="BV7:BW7"/>
    <mergeCell ref="BX7:BY7"/>
    <mergeCell ref="BZ7:CA7"/>
    <mergeCell ref="BD7:BE7"/>
    <mergeCell ref="BF7:BG7"/>
    <mergeCell ref="AH8:AI8"/>
    <mergeCell ref="AJ8:AK8"/>
    <mergeCell ref="AL8:AM8"/>
    <mergeCell ref="AN8:AO8"/>
    <mergeCell ref="AP8:AQ8"/>
    <mergeCell ref="AR8:AS8"/>
    <mergeCell ref="V8:W8"/>
    <mergeCell ref="X8:Y8"/>
    <mergeCell ref="Z8:AA8"/>
    <mergeCell ref="AB8:AC8"/>
    <mergeCell ref="AD8:AE8"/>
    <mergeCell ref="AF8:AG8"/>
    <mergeCell ref="BF8:BG8"/>
    <mergeCell ref="BH8:BI8"/>
    <mergeCell ref="BJ8:BK8"/>
    <mergeCell ref="BL8:BM8"/>
    <mergeCell ref="BN8:BO8"/>
    <mergeCell ref="BP8:BQ8"/>
    <mergeCell ref="AT8:AU8"/>
    <mergeCell ref="AV8:AW8"/>
    <mergeCell ref="AX8:AY8"/>
    <mergeCell ref="AZ8:BA8"/>
    <mergeCell ref="BB8:BC8"/>
    <mergeCell ref="BD8:BE8"/>
    <mergeCell ref="AB9:AC9"/>
    <mergeCell ref="AD9:AE9"/>
    <mergeCell ref="CP8:CQ8"/>
    <mergeCell ref="CR8:CS8"/>
    <mergeCell ref="H9:H10"/>
    <mergeCell ref="I9:I10"/>
    <mergeCell ref="J9:J10"/>
    <mergeCell ref="K9:K10"/>
    <mergeCell ref="L9:M9"/>
    <mergeCell ref="N9:O9"/>
    <mergeCell ref="P9:Q9"/>
    <mergeCell ref="R9:S9"/>
    <mergeCell ref="CD8:CE8"/>
    <mergeCell ref="CF8:CG8"/>
    <mergeCell ref="CH8:CI8"/>
    <mergeCell ref="CJ8:CK8"/>
    <mergeCell ref="CL8:CM8"/>
    <mergeCell ref="CN8:CO8"/>
    <mergeCell ref="BR8:BS8"/>
    <mergeCell ref="BT8:BU8"/>
    <mergeCell ref="BV8:BW8"/>
    <mergeCell ref="BX8:BY8"/>
    <mergeCell ref="BZ8:CA8"/>
    <mergeCell ref="CB8:CC8"/>
    <mergeCell ref="AR9:AS9"/>
    <mergeCell ref="AT9:AU9"/>
    <mergeCell ref="AV9:AW9"/>
    <mergeCell ref="AX9:AY9"/>
    <mergeCell ref="AZ9:BA9"/>
    <mergeCell ref="BB9:BC9"/>
    <mergeCell ref="AF9:AG9"/>
    <mergeCell ref="AH9:AI9"/>
    <mergeCell ref="AJ9:AK9"/>
    <mergeCell ref="AL9:AM9"/>
    <mergeCell ref="AN9:AO9"/>
    <mergeCell ref="AP9:AQ9"/>
    <mergeCell ref="CN9:CO9"/>
    <mergeCell ref="CP9:CQ9"/>
    <mergeCell ref="CR9:CS9"/>
    <mergeCell ref="A189:B189"/>
    <mergeCell ref="A191:B191"/>
    <mergeCell ref="A192:B192"/>
    <mergeCell ref="CB9:CC9"/>
    <mergeCell ref="CD9:CE9"/>
    <mergeCell ref="CF9:CG9"/>
    <mergeCell ref="CH9:CI9"/>
    <mergeCell ref="CJ9:CK9"/>
    <mergeCell ref="CL9:CM9"/>
    <mergeCell ref="BP9:BQ9"/>
    <mergeCell ref="BR9:BS9"/>
    <mergeCell ref="BT9:BU9"/>
    <mergeCell ref="BV9:BW9"/>
    <mergeCell ref="BX9:BY9"/>
    <mergeCell ref="BZ9:CA9"/>
    <mergeCell ref="BD9:BE9"/>
    <mergeCell ref="BF9:BG9"/>
    <mergeCell ref="BH9:BI9"/>
    <mergeCell ref="BJ9:BK9"/>
    <mergeCell ref="BL9:BM9"/>
    <mergeCell ref="BN9:BO9"/>
    <mergeCell ref="A199:B199"/>
    <mergeCell ref="A200:B200"/>
    <mergeCell ref="A201:C201"/>
    <mergeCell ref="B4:J4"/>
    <mergeCell ref="M1:Z1"/>
    <mergeCell ref="M2:Z3"/>
    <mergeCell ref="A193:B193"/>
    <mergeCell ref="A194:B194"/>
    <mergeCell ref="A195:B195"/>
    <mergeCell ref="A196:B196"/>
    <mergeCell ref="A197:B197"/>
    <mergeCell ref="A198:B198"/>
    <mergeCell ref="T9:U9"/>
    <mergeCell ref="V9:W9"/>
    <mergeCell ref="X9:Y9"/>
    <mergeCell ref="Z9:AA9"/>
    <mergeCell ref="G7:G10"/>
    <mergeCell ref="H7:K7"/>
    <mergeCell ref="L7:M7"/>
    <mergeCell ref="N7:O7"/>
    <mergeCell ref="P7:Q7"/>
    <mergeCell ref="R7:S7"/>
    <mergeCell ref="A7:A10"/>
    <mergeCell ref="B7:B10"/>
  </mergeCells>
  <pageMargins left="0" right="0" top="0" bottom="0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СДП 1</vt:lpstr>
      <vt:lpstr>'СДП 1'!Заголовки_для_печати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Михайлова Татьяна Витальевна</cp:lastModifiedBy>
  <dcterms:created xsi:type="dcterms:W3CDTF">2019-03-04T07:26:00Z</dcterms:created>
  <dcterms:modified xsi:type="dcterms:W3CDTF">2019-03-14T06:45:41Z</dcterms:modified>
</cp:coreProperties>
</file>